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20730" windowHeight="11745" firstSheet="1" activeTab="13"/>
  </bookViews>
  <sheets>
    <sheet name="30.4月" sheetId="61" r:id="rId1"/>
    <sheet name="30.5月" sheetId="62" r:id="rId2"/>
    <sheet name="30.6月" sheetId="63" r:id="rId3"/>
    <sheet name="30.7月" sheetId="44" r:id="rId4"/>
    <sheet name="30.8月" sheetId="59" r:id="rId5"/>
    <sheet name="30.9月" sheetId="60" r:id="rId6"/>
    <sheet name="30.10月" sheetId="64" r:id="rId7"/>
    <sheet name="30.11月" sheetId="65" r:id="rId8"/>
    <sheet name="30.12月" sheetId="66" r:id="rId9"/>
    <sheet name="31.1月" sheetId="67" r:id="rId10"/>
    <sheet name="31.2月" sheetId="68" r:id="rId11"/>
    <sheet name="31.3月" sheetId="69" r:id="rId12"/>
    <sheet name="31.4月" sheetId="70" r:id="rId13"/>
    <sheet name="Sheet6" sheetId="6" r:id="rId14"/>
  </sheets>
  <definedNames>
    <definedName name="_xlnm.Print_Area" localSheetId="6">'30.10月'!$A$1:$J$46</definedName>
    <definedName name="_xlnm.Print_Area" localSheetId="7">'30.11月'!$A$1:$J$46</definedName>
    <definedName name="_xlnm.Print_Area" localSheetId="8">'30.12月'!$A$1:$J$46</definedName>
    <definedName name="_xlnm.Print_Area" localSheetId="0">'30.4月'!$A$1:$J$46</definedName>
    <definedName name="_xlnm.Print_Area" localSheetId="1">'30.5月'!$A$1:$J$46</definedName>
    <definedName name="_xlnm.Print_Area" localSheetId="2">'30.6月'!$A$1:$J$46</definedName>
    <definedName name="_xlnm.Print_Area" localSheetId="3">'30.7月'!$A$1:$J$46</definedName>
    <definedName name="_xlnm.Print_Area" localSheetId="4">'30.8月'!$A$1:$J$46</definedName>
    <definedName name="_xlnm.Print_Area" localSheetId="5">'30.9月'!$A$1:$J$46</definedName>
    <definedName name="_xlnm.Print_Area" localSheetId="9">'31.1月'!$A$1:$J$46</definedName>
    <definedName name="_xlnm.Print_Area" localSheetId="10">'31.2月'!$A$1:$J$46</definedName>
    <definedName name="_xlnm.Print_Area" localSheetId="11">'31.3月'!$A$1:$J$46</definedName>
    <definedName name="_xlnm.Print_Area" localSheetId="12">'31.4月'!$A$1:$J$46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61" l="1"/>
  <c r="G36" i="62"/>
  <c r="G36" i="63"/>
  <c r="G36" i="44"/>
  <c r="G36" i="59"/>
  <c r="G36" i="60"/>
  <c r="G36" i="64"/>
  <c r="G36" i="65"/>
  <c r="G36" i="66"/>
  <c r="G36" i="67"/>
  <c r="G36" i="68"/>
  <c r="G36" i="69"/>
  <c r="G36" i="70"/>
  <c r="F36" i="67"/>
  <c r="H36" i="67"/>
  <c r="D33" i="65" l="1"/>
  <c r="F33" i="65" s="1"/>
  <c r="H33" i="65" s="1"/>
  <c r="F21" i="62"/>
  <c r="H21" i="62" s="1"/>
  <c r="D21" i="62"/>
  <c r="D9" i="69"/>
  <c r="F9" i="69" s="1"/>
  <c r="H9" i="69" s="1"/>
  <c r="D42" i="61" l="1"/>
  <c r="D42" i="62"/>
  <c r="D42" i="63"/>
  <c r="D42" i="44"/>
  <c r="D42" i="59"/>
  <c r="D42" i="60"/>
  <c r="D42" i="64"/>
  <c r="D42" i="65"/>
  <c r="D42" i="66"/>
  <c r="D42" i="67"/>
  <c r="D42" i="68"/>
  <c r="D42" i="69"/>
  <c r="D42" i="70"/>
  <c r="D41" i="61"/>
  <c r="D41" i="62"/>
  <c r="D41" i="63"/>
  <c r="D41" i="44"/>
  <c r="D41" i="59"/>
  <c r="D41" i="60"/>
  <c r="D41" i="64"/>
  <c r="D41" i="65"/>
  <c r="D41" i="66"/>
  <c r="D41" i="67"/>
  <c r="D41" i="68"/>
  <c r="D41" i="69"/>
  <c r="D41" i="70"/>
  <c r="D8" i="69" l="1"/>
  <c r="F8" i="69" s="1"/>
  <c r="H8" i="69" s="1"/>
  <c r="D27" i="67"/>
  <c r="F27" i="67" s="1"/>
  <c r="H27" i="67" s="1"/>
  <c r="D6" i="66"/>
  <c r="F6" i="66" s="1"/>
  <c r="H6" i="66" s="1"/>
  <c r="D11" i="65"/>
  <c r="F11" i="65" s="1"/>
  <c r="H11" i="65" s="1"/>
  <c r="D4" i="65"/>
  <c r="F4" i="65" s="1"/>
  <c r="H4" i="65" s="1"/>
  <c r="D7" i="63"/>
  <c r="F7" i="63" s="1"/>
  <c r="H7" i="63" s="1"/>
  <c r="D19" i="62"/>
  <c r="F19" i="62" s="1"/>
  <c r="H19" i="62" s="1"/>
  <c r="D28" i="70"/>
  <c r="F28" i="70" s="1"/>
  <c r="H28" i="70" s="1"/>
  <c r="D30" i="69"/>
  <c r="F30" i="69" s="1"/>
  <c r="H30" i="69" s="1"/>
  <c r="D31" i="69"/>
  <c r="F31" i="69" s="1"/>
  <c r="H31" i="69" s="1"/>
  <c r="D30" i="68"/>
  <c r="F30" i="68" s="1"/>
  <c r="H30" i="68" s="1"/>
  <c r="D12" i="67"/>
  <c r="F12" i="67" s="1"/>
  <c r="H12" i="67" s="1"/>
  <c r="D19" i="67"/>
  <c r="F19" i="67" s="1"/>
  <c r="H19" i="67" s="1"/>
  <c r="D33" i="67"/>
  <c r="F33" i="67" s="1"/>
  <c r="H33" i="67" s="1"/>
  <c r="D34" i="67"/>
  <c r="F34" i="67" s="1"/>
  <c r="H34" i="67" s="1"/>
  <c r="D30" i="66"/>
  <c r="F30" i="66" s="1"/>
  <c r="H30" i="66" s="1"/>
  <c r="D33" i="64"/>
  <c r="F33" i="64" s="1"/>
  <c r="H33" i="64" s="1"/>
  <c r="D31" i="62"/>
  <c r="F31" i="62" s="1"/>
  <c r="H31" i="62" s="1"/>
  <c r="D26" i="62"/>
  <c r="F26" i="62" s="1"/>
  <c r="H26" i="62" s="1"/>
  <c r="D12" i="62"/>
  <c r="F12" i="62" s="1"/>
  <c r="H12" i="62" s="1"/>
  <c r="D20" i="70"/>
  <c r="F20" i="70" s="1"/>
  <c r="H20" i="70" s="1"/>
  <c r="D13" i="70"/>
  <c r="F13" i="70" s="1"/>
  <c r="H13" i="70" s="1"/>
  <c r="D6" i="70"/>
  <c r="F6" i="70" s="1"/>
  <c r="H6" i="70" s="1"/>
  <c r="D7" i="70"/>
  <c r="F7" i="70" s="1"/>
  <c r="H7" i="70" s="1"/>
  <c r="D5" i="65" l="1"/>
  <c r="F5" i="65" s="1"/>
  <c r="H5" i="65" s="1"/>
  <c r="D25" i="69"/>
  <c r="F25" i="69" s="1"/>
  <c r="H25" i="69" s="1"/>
  <c r="F23" i="69"/>
  <c r="H23" i="69" s="1"/>
  <c r="D23" i="69"/>
  <c r="D22" i="69"/>
  <c r="F22" i="69" s="1"/>
  <c r="H22" i="69" s="1"/>
  <c r="D21" i="69"/>
  <c r="F21" i="69" s="1"/>
  <c r="H21" i="69" s="1"/>
  <c r="D31" i="68"/>
  <c r="F31" i="68" s="1"/>
  <c r="H31" i="68" s="1"/>
  <c r="D29" i="68"/>
  <c r="F29" i="68" s="1"/>
  <c r="H29" i="68" s="1"/>
  <c r="D28" i="68"/>
  <c r="F28" i="68" s="1"/>
  <c r="H28" i="68" s="1"/>
  <c r="D12" i="65"/>
  <c r="F12" i="65" s="1"/>
  <c r="H12" i="65" s="1"/>
  <c r="D10" i="65"/>
  <c r="F10" i="65" s="1"/>
  <c r="H10" i="65" s="1"/>
  <c r="D9" i="65"/>
  <c r="F9" i="65" s="1"/>
  <c r="H9" i="65" s="1"/>
  <c r="D8" i="65"/>
  <c r="F8" i="65" s="1"/>
  <c r="H8" i="65" s="1"/>
  <c r="D29" i="70"/>
  <c r="F29" i="70" s="1"/>
  <c r="H29" i="70" s="1"/>
  <c r="D27" i="70"/>
  <c r="F27" i="70" s="1"/>
  <c r="H27" i="70" s="1"/>
  <c r="D26" i="70"/>
  <c r="F26" i="70" s="1"/>
  <c r="H26" i="70" s="1"/>
  <c r="D25" i="70"/>
  <c r="F25" i="70" s="1"/>
  <c r="H25" i="70" s="1"/>
  <c r="D22" i="70"/>
  <c r="F22" i="70" s="1"/>
  <c r="H22" i="70" s="1"/>
  <c r="D21" i="70"/>
  <c r="F21" i="70" s="1"/>
  <c r="H21" i="70" s="1"/>
  <c r="D19" i="70"/>
  <c r="F19" i="70" s="1"/>
  <c r="H19" i="70" s="1"/>
  <c r="D18" i="70"/>
  <c r="F18" i="70" s="1"/>
  <c r="H18" i="70" s="1"/>
  <c r="D15" i="70"/>
  <c r="F15" i="70" s="1"/>
  <c r="H15" i="70" s="1"/>
  <c r="D14" i="70"/>
  <c r="F14" i="70" s="1"/>
  <c r="H14" i="70" s="1"/>
  <c r="D12" i="70"/>
  <c r="F12" i="70" s="1"/>
  <c r="H12" i="70" s="1"/>
  <c r="D11" i="70"/>
  <c r="F11" i="70" s="1"/>
  <c r="H11" i="70" s="1"/>
  <c r="D8" i="70"/>
  <c r="F8" i="70" s="1"/>
  <c r="H8" i="70" s="1"/>
  <c r="D5" i="70"/>
  <c r="F5" i="70" s="1"/>
  <c r="H5" i="70" s="1"/>
  <c r="D4" i="70"/>
  <c r="F4" i="70" s="1"/>
  <c r="H4" i="70" s="1"/>
  <c r="D32" i="69"/>
  <c r="F32" i="69" s="1"/>
  <c r="H32" i="69" s="1"/>
  <c r="D29" i="69"/>
  <c r="F29" i="69" s="1"/>
  <c r="H29" i="69" s="1"/>
  <c r="D28" i="69"/>
  <c r="F28" i="69" s="1"/>
  <c r="H28" i="69" s="1"/>
  <c r="D18" i="69"/>
  <c r="F18" i="69" s="1"/>
  <c r="H18" i="69" s="1"/>
  <c r="D17" i="69"/>
  <c r="F17" i="69" s="1"/>
  <c r="H17" i="69" s="1"/>
  <c r="D16" i="69"/>
  <c r="F16" i="69" s="1"/>
  <c r="H16" i="69" s="1"/>
  <c r="D15" i="69"/>
  <c r="F15" i="69" s="1"/>
  <c r="H15" i="69" s="1"/>
  <c r="D14" i="69"/>
  <c r="F14" i="69" s="1"/>
  <c r="H14" i="69" s="1"/>
  <c r="D11" i="69"/>
  <c r="F11" i="69" s="1"/>
  <c r="H11" i="69" s="1"/>
  <c r="D10" i="69"/>
  <c r="F10" i="69" s="1"/>
  <c r="H10" i="69" s="1"/>
  <c r="D7" i="69"/>
  <c r="F7" i="69" s="1"/>
  <c r="H7" i="69" s="1"/>
  <c r="D25" i="68"/>
  <c r="F25" i="68" s="1"/>
  <c r="H25" i="68" s="1"/>
  <c r="D24" i="68"/>
  <c r="F24" i="68" s="1"/>
  <c r="H24" i="68" s="1"/>
  <c r="D23" i="68"/>
  <c r="F23" i="68" s="1"/>
  <c r="H23" i="68" s="1"/>
  <c r="D22" i="68"/>
  <c r="F22" i="68" s="1"/>
  <c r="H22" i="68" s="1"/>
  <c r="D21" i="68"/>
  <c r="F21" i="68" s="1"/>
  <c r="H21" i="68" s="1"/>
  <c r="D18" i="68"/>
  <c r="F18" i="68" s="1"/>
  <c r="H18" i="68" s="1"/>
  <c r="D17" i="68"/>
  <c r="F17" i="68" s="1"/>
  <c r="H17" i="68" s="1"/>
  <c r="D16" i="68"/>
  <c r="F16" i="68" s="1"/>
  <c r="H16" i="68" s="1"/>
  <c r="D15" i="68"/>
  <c r="F15" i="68" s="1"/>
  <c r="H15" i="68" s="1"/>
  <c r="D11" i="68"/>
  <c r="F11" i="68" s="1"/>
  <c r="H11" i="68" s="1"/>
  <c r="D10" i="68"/>
  <c r="F10" i="68" s="1"/>
  <c r="H10" i="68" s="1"/>
  <c r="D9" i="68"/>
  <c r="F9" i="68" s="1"/>
  <c r="H9" i="68" s="1"/>
  <c r="D8" i="68"/>
  <c r="F8" i="68" s="1"/>
  <c r="H8" i="68" s="1"/>
  <c r="D7" i="68"/>
  <c r="F7" i="68" s="1"/>
  <c r="H7" i="68" s="1"/>
  <c r="D28" i="67"/>
  <c r="F28" i="67" s="1"/>
  <c r="H28" i="67" s="1"/>
  <c r="F26" i="67"/>
  <c r="H26" i="67" s="1"/>
  <c r="D26" i="67"/>
  <c r="D25" i="67"/>
  <c r="F25" i="67" s="1"/>
  <c r="H25" i="67" s="1"/>
  <c r="D24" i="67"/>
  <c r="F24" i="67" s="1"/>
  <c r="H24" i="67" s="1"/>
  <c r="D21" i="67"/>
  <c r="F21" i="67" s="1"/>
  <c r="H21" i="67" s="1"/>
  <c r="D20" i="67"/>
  <c r="F20" i="67" s="1"/>
  <c r="H20" i="67" s="1"/>
  <c r="D18" i="67"/>
  <c r="F18" i="67" s="1"/>
  <c r="H18" i="67" s="1"/>
  <c r="D14" i="67"/>
  <c r="F14" i="67" s="1"/>
  <c r="H14" i="67" s="1"/>
  <c r="D13" i="67"/>
  <c r="F13" i="67" s="1"/>
  <c r="H13" i="67" s="1"/>
  <c r="D11" i="67"/>
  <c r="F11" i="67" s="1"/>
  <c r="H11" i="67" s="1"/>
  <c r="D10" i="67"/>
  <c r="F10" i="67" s="1"/>
  <c r="H10" i="67" s="1"/>
  <c r="D31" i="66"/>
  <c r="F31" i="66" s="1"/>
  <c r="H31" i="66" s="1"/>
  <c r="D29" i="66"/>
  <c r="F29" i="66" s="1"/>
  <c r="H29" i="66" s="1"/>
  <c r="D28" i="66"/>
  <c r="F28" i="66" s="1"/>
  <c r="H28" i="66" s="1"/>
  <c r="D27" i="66"/>
  <c r="F27" i="66" s="1"/>
  <c r="H27" i="66" s="1"/>
  <c r="D24" i="66"/>
  <c r="F24" i="66" s="1"/>
  <c r="H24" i="66" s="1"/>
  <c r="D23" i="66"/>
  <c r="F23" i="66" s="1"/>
  <c r="H23" i="66" s="1"/>
  <c r="D22" i="66"/>
  <c r="F22" i="66" s="1"/>
  <c r="H22" i="66" s="1"/>
  <c r="D21" i="66"/>
  <c r="F21" i="66" s="1"/>
  <c r="H21" i="66" s="1"/>
  <c r="D20" i="66"/>
  <c r="F20" i="66" s="1"/>
  <c r="H20" i="66" s="1"/>
  <c r="D17" i="66"/>
  <c r="F17" i="66" s="1"/>
  <c r="H17" i="66" s="1"/>
  <c r="D16" i="66"/>
  <c r="F16" i="66" s="1"/>
  <c r="H16" i="66" s="1"/>
  <c r="D15" i="66"/>
  <c r="F15" i="66" s="1"/>
  <c r="H15" i="66" s="1"/>
  <c r="D14" i="66"/>
  <c r="F14" i="66" s="1"/>
  <c r="H14" i="66" s="1"/>
  <c r="D13" i="66"/>
  <c r="F13" i="66" s="1"/>
  <c r="H13" i="66" s="1"/>
  <c r="D10" i="66"/>
  <c r="F10" i="66" s="1"/>
  <c r="H10" i="66" s="1"/>
  <c r="F9" i="66"/>
  <c r="H9" i="66" s="1"/>
  <c r="D9" i="66"/>
  <c r="D8" i="66"/>
  <c r="F8" i="66" s="1"/>
  <c r="H8" i="66" s="1"/>
  <c r="D7" i="66"/>
  <c r="F7" i="66" s="1"/>
  <c r="H7" i="66" s="1"/>
  <c r="D32" i="65"/>
  <c r="F32" i="65" s="1"/>
  <c r="H32" i="65" s="1"/>
  <c r="D31" i="65"/>
  <c r="F31" i="65" s="1"/>
  <c r="H31" i="65" s="1"/>
  <c r="D30" i="65"/>
  <c r="F30" i="65" s="1"/>
  <c r="H30" i="65" s="1"/>
  <c r="D29" i="65"/>
  <c r="F29" i="65" s="1"/>
  <c r="H29" i="65" s="1"/>
  <c r="D25" i="65"/>
  <c r="F25" i="65" s="1"/>
  <c r="H25" i="65" s="1"/>
  <c r="D24" i="65"/>
  <c r="F24" i="65" s="1"/>
  <c r="H24" i="65" s="1"/>
  <c r="D23" i="65"/>
  <c r="F23" i="65" s="1"/>
  <c r="H23" i="65" s="1"/>
  <c r="D22" i="65"/>
  <c r="F22" i="65" s="1"/>
  <c r="H22" i="65" s="1"/>
  <c r="D19" i="65"/>
  <c r="F19" i="65" s="1"/>
  <c r="H19" i="65" s="1"/>
  <c r="D18" i="65"/>
  <c r="F18" i="65" s="1"/>
  <c r="H18" i="65" s="1"/>
  <c r="D17" i="65"/>
  <c r="F17" i="65" s="1"/>
  <c r="H17" i="65" s="1"/>
  <c r="D16" i="65"/>
  <c r="F16" i="65" s="1"/>
  <c r="H16" i="65" s="1"/>
  <c r="D15" i="65"/>
  <c r="F15" i="65" s="1"/>
  <c r="H15" i="65" s="1"/>
  <c r="D29" i="64"/>
  <c r="F29" i="64" s="1"/>
  <c r="H29" i="64" s="1"/>
  <c r="D28" i="64"/>
  <c r="F28" i="64" s="1"/>
  <c r="H28" i="64" s="1"/>
  <c r="D27" i="64"/>
  <c r="F27" i="64" s="1"/>
  <c r="H27" i="64" s="1"/>
  <c r="D26" i="64"/>
  <c r="F26" i="64" s="1"/>
  <c r="H26" i="64" s="1"/>
  <c r="D25" i="64"/>
  <c r="F25" i="64" s="1"/>
  <c r="H25" i="64" s="1"/>
  <c r="D22" i="64"/>
  <c r="F22" i="64" s="1"/>
  <c r="H22" i="64" s="1"/>
  <c r="D21" i="64"/>
  <c r="F21" i="64" s="1"/>
  <c r="H21" i="64" s="1"/>
  <c r="D20" i="64"/>
  <c r="F20" i="64" s="1"/>
  <c r="H20" i="64" s="1"/>
  <c r="D19" i="64"/>
  <c r="F19" i="64" s="1"/>
  <c r="H19" i="64" s="1"/>
  <c r="D18" i="64"/>
  <c r="F18" i="64" s="1"/>
  <c r="H18" i="64" s="1"/>
  <c r="D15" i="64"/>
  <c r="F15" i="64" s="1"/>
  <c r="H15" i="64" s="1"/>
  <c r="D14" i="64"/>
  <c r="F14" i="64" s="1"/>
  <c r="H14" i="64" s="1"/>
  <c r="D13" i="64"/>
  <c r="F13" i="64" s="1"/>
  <c r="H13" i="64" s="1"/>
  <c r="D12" i="64"/>
  <c r="F12" i="64" s="1"/>
  <c r="H12" i="64" s="1"/>
  <c r="D8" i="64"/>
  <c r="F8" i="64" s="1"/>
  <c r="H8" i="64" s="1"/>
  <c r="D7" i="64"/>
  <c r="F7" i="64" s="1"/>
  <c r="H7" i="64" s="1"/>
  <c r="D6" i="64"/>
  <c r="F6" i="64" s="1"/>
  <c r="H6" i="64" s="1"/>
  <c r="D5" i="64"/>
  <c r="F5" i="64" s="1"/>
  <c r="H5" i="64" s="1"/>
  <c r="D4" i="64"/>
  <c r="F4" i="64" s="1"/>
  <c r="H4" i="64" s="1"/>
  <c r="D6" i="60"/>
  <c r="F6" i="60" s="1"/>
  <c r="H6" i="60" s="1"/>
  <c r="D7" i="60"/>
  <c r="F7" i="60" s="1"/>
  <c r="H7" i="60" s="1"/>
  <c r="D8" i="60"/>
  <c r="F8" i="60" s="1"/>
  <c r="H8" i="60" s="1"/>
  <c r="D9" i="60"/>
  <c r="F9" i="60"/>
  <c r="H9" i="60" s="1"/>
  <c r="D10" i="60"/>
  <c r="F10" i="60" s="1"/>
  <c r="H10" i="60" s="1"/>
  <c r="D31" i="60"/>
  <c r="F31" i="60" s="1"/>
  <c r="H31" i="60" s="1"/>
  <c r="D30" i="60"/>
  <c r="F30" i="60" s="1"/>
  <c r="H30" i="60" s="1"/>
  <c r="D29" i="60"/>
  <c r="F29" i="60" s="1"/>
  <c r="H29" i="60" s="1"/>
  <c r="D28" i="60"/>
  <c r="F28" i="60" s="1"/>
  <c r="H28" i="60" s="1"/>
  <c r="D24" i="60"/>
  <c r="F24" i="60" s="1"/>
  <c r="H24" i="60" s="1"/>
  <c r="D23" i="60"/>
  <c r="F23" i="60" s="1"/>
  <c r="H23" i="60" s="1"/>
  <c r="D22" i="60"/>
  <c r="F22" i="60" s="1"/>
  <c r="H22" i="60" s="1"/>
  <c r="D21" i="60"/>
  <c r="F21" i="60" s="1"/>
  <c r="H21" i="60" s="1"/>
  <c r="D17" i="60"/>
  <c r="F17" i="60" s="1"/>
  <c r="H17" i="60" s="1"/>
  <c r="D16" i="60"/>
  <c r="F16" i="60" s="1"/>
  <c r="H16" i="60" s="1"/>
  <c r="F15" i="60"/>
  <c r="H15" i="60" s="1"/>
  <c r="D15" i="60"/>
  <c r="D14" i="60"/>
  <c r="F14" i="60" s="1"/>
  <c r="H14" i="60" s="1"/>
  <c r="D13" i="60"/>
  <c r="F13" i="60" s="1"/>
  <c r="H13" i="60" s="1"/>
  <c r="D34" i="59"/>
  <c r="F34" i="59" s="1"/>
  <c r="H34" i="59" s="1"/>
  <c r="D33" i="59"/>
  <c r="F33" i="59" s="1"/>
  <c r="H33" i="59" s="1"/>
  <c r="D32" i="59"/>
  <c r="F32" i="59" s="1"/>
  <c r="H32" i="59" s="1"/>
  <c r="D31" i="59"/>
  <c r="F31" i="59" s="1"/>
  <c r="H31" i="59" s="1"/>
  <c r="D30" i="59"/>
  <c r="F30" i="59" s="1"/>
  <c r="H30" i="59" s="1"/>
  <c r="D27" i="59"/>
  <c r="F27" i="59" s="1"/>
  <c r="H27" i="59" s="1"/>
  <c r="D26" i="59"/>
  <c r="F26" i="59" s="1"/>
  <c r="H26" i="59" s="1"/>
  <c r="D25" i="59"/>
  <c r="F25" i="59" s="1"/>
  <c r="H25" i="59" s="1"/>
  <c r="D24" i="59"/>
  <c r="F24" i="59" s="1"/>
  <c r="H24" i="59" s="1"/>
  <c r="D23" i="59"/>
  <c r="F23" i="59" s="1"/>
  <c r="H23" i="59" s="1"/>
  <c r="D20" i="59"/>
  <c r="F20" i="59" s="1"/>
  <c r="H20" i="59" s="1"/>
  <c r="D19" i="59"/>
  <c r="F19" i="59" s="1"/>
  <c r="H19" i="59" s="1"/>
  <c r="D13" i="59"/>
  <c r="F13" i="59" s="1"/>
  <c r="H13" i="59" s="1"/>
  <c r="D12" i="59"/>
  <c r="F12" i="59" s="1"/>
  <c r="H12" i="59" s="1"/>
  <c r="D11" i="59"/>
  <c r="F11" i="59" s="1"/>
  <c r="H11" i="59" s="1"/>
  <c r="D10" i="59"/>
  <c r="F10" i="59" s="1"/>
  <c r="H10" i="59" s="1"/>
  <c r="D9" i="59"/>
  <c r="F9" i="59" s="1"/>
  <c r="H9" i="59" s="1"/>
  <c r="D6" i="59"/>
  <c r="F6" i="59" s="1"/>
  <c r="H6" i="59" s="1"/>
  <c r="D5" i="59"/>
  <c r="F5" i="59" s="1"/>
  <c r="H5" i="59" s="1"/>
  <c r="D4" i="59"/>
  <c r="F4" i="59" s="1"/>
  <c r="H4" i="59" s="1"/>
  <c r="D30" i="44"/>
  <c r="F30" i="44" s="1"/>
  <c r="H30" i="44" s="1"/>
  <c r="D29" i="44"/>
  <c r="F29" i="44" s="1"/>
  <c r="H29" i="44" s="1"/>
  <c r="D28" i="44"/>
  <c r="F28" i="44" s="1"/>
  <c r="H28" i="44" s="1"/>
  <c r="D27" i="44"/>
  <c r="F27" i="44" s="1"/>
  <c r="H27" i="44" s="1"/>
  <c r="D26" i="44"/>
  <c r="F26" i="44" s="1"/>
  <c r="H26" i="44" s="1"/>
  <c r="D23" i="44"/>
  <c r="F23" i="44" s="1"/>
  <c r="H23" i="44" s="1"/>
  <c r="D22" i="44"/>
  <c r="F22" i="44" s="1"/>
  <c r="H22" i="44" s="1"/>
  <c r="D21" i="44"/>
  <c r="F21" i="44" s="1"/>
  <c r="H21" i="44" s="1"/>
  <c r="D20" i="44"/>
  <c r="F20" i="44" s="1"/>
  <c r="H20" i="44" s="1"/>
  <c r="D16" i="44"/>
  <c r="F16" i="44" s="1"/>
  <c r="H16" i="44" s="1"/>
  <c r="D15" i="44"/>
  <c r="F15" i="44" s="1"/>
  <c r="H15" i="44" s="1"/>
  <c r="D14" i="44"/>
  <c r="F14" i="44" s="1"/>
  <c r="H14" i="44" s="1"/>
  <c r="D13" i="44"/>
  <c r="F13" i="44" s="1"/>
  <c r="H13" i="44" s="1"/>
  <c r="D12" i="44"/>
  <c r="F12" i="44" s="1"/>
  <c r="H12" i="44" s="1"/>
  <c r="D9" i="44"/>
  <c r="F9" i="44" s="1"/>
  <c r="H9" i="44" s="1"/>
  <c r="D8" i="44"/>
  <c r="F8" i="44" s="1"/>
  <c r="H8" i="44" s="1"/>
  <c r="D7" i="44"/>
  <c r="F7" i="44" s="1"/>
  <c r="H7" i="44" s="1"/>
  <c r="D6" i="44"/>
  <c r="F6" i="44" s="1"/>
  <c r="H6" i="44" s="1"/>
  <c r="D5" i="44"/>
  <c r="F5" i="44" s="1"/>
  <c r="H5" i="44" s="1"/>
  <c r="D32" i="63"/>
  <c r="F32" i="63" s="1"/>
  <c r="H32" i="63" s="1"/>
  <c r="D31" i="63"/>
  <c r="F31" i="63" s="1"/>
  <c r="H31" i="63" s="1"/>
  <c r="D30" i="63"/>
  <c r="F30" i="63" s="1"/>
  <c r="H30" i="63" s="1"/>
  <c r="D29" i="63"/>
  <c r="F29" i="63" s="1"/>
  <c r="H29" i="63" s="1"/>
  <c r="D28" i="63"/>
  <c r="F28" i="63" s="1"/>
  <c r="H28" i="63" s="1"/>
  <c r="D25" i="63"/>
  <c r="F25" i="63" s="1"/>
  <c r="H25" i="63" s="1"/>
  <c r="D24" i="63"/>
  <c r="F24" i="63" s="1"/>
  <c r="H24" i="63" s="1"/>
  <c r="D23" i="63"/>
  <c r="F23" i="63" s="1"/>
  <c r="H23" i="63" s="1"/>
  <c r="D22" i="63"/>
  <c r="F22" i="63" s="1"/>
  <c r="H22" i="63" s="1"/>
  <c r="D21" i="63"/>
  <c r="F21" i="63" s="1"/>
  <c r="H21" i="63" s="1"/>
  <c r="D11" i="63"/>
  <c r="F11" i="63" s="1"/>
  <c r="H11" i="63" s="1"/>
  <c r="D10" i="63"/>
  <c r="F10" i="63" s="1"/>
  <c r="H10" i="63" s="1"/>
  <c r="D9" i="63"/>
  <c r="F9" i="63" s="1"/>
  <c r="H9" i="63" s="1"/>
  <c r="D8" i="63"/>
  <c r="F8" i="63" s="1"/>
  <c r="H8" i="63" s="1"/>
  <c r="D18" i="63"/>
  <c r="F18" i="63" s="1"/>
  <c r="H18" i="63" s="1"/>
  <c r="D17" i="63"/>
  <c r="F17" i="63" s="1"/>
  <c r="H17" i="63" s="1"/>
  <c r="D16" i="63"/>
  <c r="F16" i="63" s="1"/>
  <c r="H16" i="63" s="1"/>
  <c r="D15" i="63"/>
  <c r="F15" i="63" s="1"/>
  <c r="H15" i="63" s="1"/>
  <c r="D14" i="63"/>
  <c r="F14" i="63" s="1"/>
  <c r="H14" i="63" s="1"/>
  <c r="D5" i="62"/>
  <c r="F5" i="62" s="1"/>
  <c r="H5" i="62" s="1"/>
  <c r="D4" i="62"/>
  <c r="F4" i="62" s="1"/>
  <c r="H4" i="62" s="1"/>
  <c r="D34" i="62"/>
  <c r="F34" i="62" s="1"/>
  <c r="H34" i="62" s="1"/>
  <c r="D33" i="62"/>
  <c r="F33" i="62" s="1"/>
  <c r="H33" i="62" s="1"/>
  <c r="D32" i="62"/>
  <c r="F32" i="62" s="1"/>
  <c r="H32" i="62" s="1"/>
  <c r="D28" i="62"/>
  <c r="F28" i="62" s="1"/>
  <c r="H28" i="62" s="1"/>
  <c r="D27" i="62"/>
  <c r="F27" i="62" s="1"/>
  <c r="H27" i="62" s="1"/>
  <c r="D25" i="62"/>
  <c r="F25" i="62" s="1"/>
  <c r="H25" i="62" s="1"/>
  <c r="D24" i="62"/>
  <c r="F24" i="62" s="1"/>
  <c r="H24" i="62" s="1"/>
  <c r="D20" i="62"/>
  <c r="F20" i="62" s="1"/>
  <c r="H20" i="62" s="1"/>
  <c r="D18" i="62"/>
  <c r="F18" i="62" s="1"/>
  <c r="H18" i="62" s="1"/>
  <c r="D17" i="62"/>
  <c r="F17" i="62" s="1"/>
  <c r="H17" i="62" s="1"/>
  <c r="D14" i="62"/>
  <c r="F14" i="62" s="1"/>
  <c r="H14" i="62" s="1"/>
  <c r="D13" i="62"/>
  <c r="F13" i="62" s="1"/>
  <c r="H13" i="62" s="1"/>
  <c r="D11" i="62"/>
  <c r="F11" i="62" s="1"/>
  <c r="H11" i="62" s="1"/>
  <c r="D10" i="62"/>
  <c r="F10" i="62" s="1"/>
  <c r="H10" i="62" s="1"/>
  <c r="D30" i="61"/>
  <c r="F30" i="61" s="1"/>
  <c r="H30" i="61" s="1"/>
  <c r="D29" i="61"/>
  <c r="F29" i="61" s="1"/>
  <c r="H29" i="61" s="1"/>
  <c r="D28" i="61"/>
  <c r="F28" i="61" s="1"/>
  <c r="H28" i="61" s="1"/>
  <c r="D27" i="61"/>
  <c r="F27" i="61" s="1"/>
  <c r="H27" i="61" s="1"/>
  <c r="D26" i="61"/>
  <c r="F26" i="61" s="1"/>
  <c r="H26" i="61" s="1"/>
  <c r="D23" i="61"/>
  <c r="F23" i="61" s="1"/>
  <c r="H23" i="61" s="1"/>
  <c r="D22" i="61"/>
  <c r="F22" i="61" s="1"/>
  <c r="H22" i="61" s="1"/>
  <c r="D21" i="61"/>
  <c r="F21" i="61" s="1"/>
  <c r="H21" i="61" s="1"/>
  <c r="D20" i="61"/>
  <c r="F20" i="61" s="1"/>
  <c r="H20" i="61" s="1"/>
  <c r="D19" i="61"/>
  <c r="F19" i="61" s="1"/>
  <c r="H19" i="61" s="1"/>
  <c r="D16" i="61"/>
  <c r="F16" i="61" s="1"/>
  <c r="H16" i="61" s="1"/>
  <c r="D15" i="61"/>
  <c r="F15" i="61" s="1"/>
  <c r="H15" i="61" s="1"/>
  <c r="D14" i="61"/>
  <c r="F14" i="61" s="1"/>
  <c r="H14" i="61" s="1"/>
  <c r="D13" i="61"/>
  <c r="F13" i="61" s="1"/>
  <c r="H13" i="61" s="1"/>
  <c r="D12" i="61"/>
  <c r="F12" i="61" s="1"/>
  <c r="H12" i="61" s="1"/>
  <c r="H33" i="70"/>
  <c r="D9" i="61"/>
  <c r="F9" i="61" s="1"/>
  <c r="H9" i="61" s="1"/>
  <c r="D8" i="61"/>
  <c r="F8" i="61" s="1"/>
  <c r="H8" i="61" s="1"/>
  <c r="D7" i="61"/>
  <c r="F7" i="61" s="1"/>
  <c r="H7" i="61" s="1"/>
  <c r="D6" i="61"/>
  <c r="F6" i="61" s="1"/>
  <c r="H6" i="61" s="1"/>
  <c r="D5" i="61"/>
  <c r="F5" i="61" s="1"/>
  <c r="H5" i="61" s="1"/>
  <c r="C39" i="70"/>
  <c r="I36" i="70"/>
  <c r="C42" i="70" s="1"/>
  <c r="E42" i="70" s="1"/>
  <c r="F42" i="70" s="1"/>
  <c r="E36" i="70"/>
  <c r="D33" i="70"/>
  <c r="F33" i="70" s="1"/>
  <c r="H36" i="70" l="1"/>
  <c r="F36" i="70"/>
  <c r="D36" i="70"/>
  <c r="I36" i="61"/>
  <c r="C42" i="61" s="1"/>
  <c r="E42" i="61" s="1"/>
  <c r="F42" i="61" s="1"/>
  <c r="I36" i="62"/>
  <c r="C42" i="62" s="1"/>
  <c r="E42" i="62" s="1"/>
  <c r="F42" i="62" s="1"/>
  <c r="I36" i="63"/>
  <c r="C42" i="63" s="1"/>
  <c r="E42" i="63" s="1"/>
  <c r="F42" i="63" s="1"/>
  <c r="I36" i="44"/>
  <c r="C42" i="44" s="1"/>
  <c r="E42" i="44" s="1"/>
  <c r="F42" i="44" s="1"/>
  <c r="I36" i="59"/>
  <c r="C42" i="59" s="1"/>
  <c r="E42" i="59" s="1"/>
  <c r="F42" i="59" s="1"/>
  <c r="I36" i="60"/>
  <c r="C42" i="60" s="1"/>
  <c r="E42" i="60" s="1"/>
  <c r="F42" i="60" s="1"/>
  <c r="I36" i="64"/>
  <c r="C42" i="64" s="1"/>
  <c r="E42" i="64" s="1"/>
  <c r="F42" i="64" s="1"/>
  <c r="I36" i="65"/>
  <c r="C42" i="65" s="1"/>
  <c r="E42" i="65" s="1"/>
  <c r="F42" i="65" s="1"/>
  <c r="I36" i="66"/>
  <c r="C42" i="66" s="1"/>
  <c r="E42" i="66" s="1"/>
  <c r="F42" i="66" s="1"/>
  <c r="I36" i="67"/>
  <c r="C42" i="67" s="1"/>
  <c r="E42" i="67" s="1"/>
  <c r="F42" i="67" s="1"/>
  <c r="I36" i="68"/>
  <c r="C42" i="68" s="1"/>
  <c r="E42" i="68" s="1"/>
  <c r="F42" i="68" s="1"/>
  <c r="I36" i="69"/>
  <c r="C42" i="69" s="1"/>
  <c r="E42" i="69" s="1"/>
  <c r="F42" i="69" s="1"/>
  <c r="C39" i="69"/>
  <c r="E36" i="69"/>
  <c r="D4" i="69"/>
  <c r="F4" i="69" s="1"/>
  <c r="H4" i="69" s="1"/>
  <c r="C39" i="68"/>
  <c r="E36" i="68"/>
  <c r="D4" i="68"/>
  <c r="C39" i="67"/>
  <c r="E36" i="67"/>
  <c r="D32" i="67"/>
  <c r="F32" i="67" s="1"/>
  <c r="H32" i="67" s="1"/>
  <c r="D31" i="67"/>
  <c r="F31" i="67" s="1"/>
  <c r="H31" i="67" s="1"/>
  <c r="D7" i="67"/>
  <c r="F7" i="67" s="1"/>
  <c r="H7" i="67" s="1"/>
  <c r="C39" i="66"/>
  <c r="E36" i="66"/>
  <c r="C39" i="65"/>
  <c r="E36" i="65"/>
  <c r="H36" i="65"/>
  <c r="C41" i="65" s="1"/>
  <c r="E41" i="65" s="1"/>
  <c r="F41" i="65" s="1"/>
  <c r="F43" i="65" s="1"/>
  <c r="C39" i="64"/>
  <c r="E36" i="64"/>
  <c r="D34" i="64"/>
  <c r="F34" i="64" s="1"/>
  <c r="H34" i="64" s="1"/>
  <c r="D32" i="64"/>
  <c r="F32" i="64" s="1"/>
  <c r="H32" i="64" s="1"/>
  <c r="C39" i="63"/>
  <c r="E36" i="63"/>
  <c r="D4" i="63"/>
  <c r="F4" i="63" s="1"/>
  <c r="H4" i="63" s="1"/>
  <c r="H36" i="63" s="1"/>
  <c r="C41" i="63" s="1"/>
  <c r="E41" i="63" s="1"/>
  <c r="F41" i="63" s="1"/>
  <c r="F43" i="63" s="1"/>
  <c r="C39" i="62"/>
  <c r="E36" i="62"/>
  <c r="H36" i="62"/>
  <c r="C41" i="62" s="1"/>
  <c r="E41" i="62" s="1"/>
  <c r="F41" i="62" s="1"/>
  <c r="F43" i="62" s="1"/>
  <c r="C39" i="61"/>
  <c r="E36" i="61"/>
  <c r="C39" i="60"/>
  <c r="E36" i="60"/>
  <c r="C39" i="59"/>
  <c r="E36" i="59"/>
  <c r="H36" i="59"/>
  <c r="C41" i="59" s="1"/>
  <c r="E41" i="59" s="1"/>
  <c r="F41" i="59" s="1"/>
  <c r="F43" i="59" l="1"/>
  <c r="C41" i="67"/>
  <c r="E41" i="67" s="1"/>
  <c r="F41" i="67" s="1"/>
  <c r="F43" i="67" s="1"/>
  <c r="H36" i="69"/>
  <c r="C41" i="69" s="1"/>
  <c r="E41" i="69" s="1"/>
  <c r="F41" i="69" s="1"/>
  <c r="F43" i="69" s="1"/>
  <c r="C41" i="70"/>
  <c r="H36" i="61"/>
  <c r="C41" i="61" s="1"/>
  <c r="H36" i="64"/>
  <c r="C41" i="64" s="1"/>
  <c r="H36" i="66"/>
  <c r="C41" i="66" s="1"/>
  <c r="D36" i="68"/>
  <c r="F4" i="68"/>
  <c r="H4" i="68" s="1"/>
  <c r="H36" i="68" s="1"/>
  <c r="C41" i="68" s="1"/>
  <c r="E41" i="68" s="1"/>
  <c r="F41" i="68" s="1"/>
  <c r="F43" i="68" s="1"/>
  <c r="D36" i="60"/>
  <c r="D36" i="64"/>
  <c r="D36" i="66"/>
  <c r="F36" i="59"/>
  <c r="D36" i="59"/>
  <c r="D36" i="62"/>
  <c r="D36" i="65"/>
  <c r="F36" i="66"/>
  <c r="D36" i="61"/>
  <c r="F36" i="61"/>
  <c r="D36" i="63"/>
  <c r="F36" i="69"/>
  <c r="D36" i="69"/>
  <c r="F36" i="68"/>
  <c r="D36" i="67"/>
  <c r="F36" i="65"/>
  <c r="F36" i="64"/>
  <c r="F36" i="63"/>
  <c r="F36" i="62"/>
  <c r="D34" i="44"/>
  <c r="F34" i="44" s="1"/>
  <c r="H34" i="44" s="1"/>
  <c r="E41" i="66" l="1"/>
  <c r="F41" i="66" s="1"/>
  <c r="F43" i="66" s="1"/>
  <c r="E41" i="61"/>
  <c r="F41" i="61" s="1"/>
  <c r="F43" i="61" s="1"/>
  <c r="E41" i="64"/>
  <c r="F41" i="64" s="1"/>
  <c r="F43" i="64" s="1"/>
  <c r="E41" i="70"/>
  <c r="F41" i="70" s="1"/>
  <c r="F43" i="70" s="1"/>
  <c r="F36" i="60"/>
  <c r="H36" i="60"/>
  <c r="C39" i="44"/>
  <c r="D33" i="44"/>
  <c r="F33" i="44" s="1"/>
  <c r="H33" i="44" s="1"/>
  <c r="C41" i="60" l="1"/>
  <c r="D36" i="44"/>
  <c r="E41" i="60" l="1"/>
  <c r="F41" i="60" s="1"/>
  <c r="F43" i="60" s="1"/>
  <c r="E36" i="44"/>
  <c r="H36" i="44" l="1"/>
  <c r="C41" i="44" l="1"/>
  <c r="F36" i="44"/>
  <c r="E41" i="44" l="1"/>
  <c r="F41" i="44" s="1"/>
  <c r="F43" i="44" s="1"/>
</calcChain>
</file>

<file path=xl/sharedStrings.xml><?xml version="1.0" encoding="utf-8"?>
<sst xmlns="http://schemas.openxmlformats.org/spreadsheetml/2006/main" count="370" uniqueCount="41">
  <si>
    <t>合計</t>
    <rPh sb="0" eb="2">
      <t>ゴウケイ</t>
    </rPh>
    <phoneticPr fontId="1"/>
  </si>
  <si>
    <t>月日（曜日）</t>
    <rPh sb="0" eb="1">
      <t>ツキ</t>
    </rPh>
    <rPh sb="1" eb="2">
      <t>ニチ</t>
    </rPh>
    <rPh sb="3" eb="5">
      <t>ヨウビ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</si>
  <si>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</si>
  <si>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</si>
  <si>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平成３０年</t>
    <rPh sb="0" eb="2">
      <t>ヘイセイ</t>
    </rPh>
    <rPh sb="4" eb="5">
      <t>ネン</t>
    </rPh>
    <phoneticPr fontId="1"/>
  </si>
  <si>
    <t>休憩時間</t>
    <rPh sb="0" eb="2">
      <t>キュウケイ</t>
    </rPh>
    <rPh sb="2" eb="4">
      <t>ジカン</t>
    </rPh>
    <phoneticPr fontId="1"/>
  </si>
  <si>
    <t>労働時間</t>
    <rPh sb="0" eb="2">
      <t>ロウドウ</t>
    </rPh>
    <rPh sb="2" eb="4">
      <t>ジカン</t>
    </rPh>
    <phoneticPr fontId="1"/>
  </si>
  <si>
    <t>在籍時間</t>
    <rPh sb="0" eb="2">
      <t>ザイセキ</t>
    </rPh>
    <rPh sb="2" eb="4">
      <t>ジカン</t>
    </rPh>
    <phoneticPr fontId="1"/>
  </si>
  <si>
    <t>時間外</t>
    <rPh sb="0" eb="3">
      <t>ジカンガイ</t>
    </rPh>
    <phoneticPr fontId="1"/>
  </si>
  <si>
    <t>６月度</t>
    <rPh sb="1" eb="3">
      <t>ガツド</t>
    </rPh>
    <phoneticPr fontId="1"/>
  </si>
  <si>
    <t>深夜割増分</t>
    <rPh sb="0" eb="2">
      <t>シンヤ</t>
    </rPh>
    <rPh sb="2" eb="4">
      <t>ワリマシ</t>
    </rPh>
    <rPh sb="4" eb="5">
      <t>ブン</t>
    </rPh>
    <phoneticPr fontId="1"/>
  </si>
  <si>
    <t>７月度</t>
    <rPh sb="1" eb="3">
      <t>ガツド</t>
    </rPh>
    <phoneticPr fontId="1"/>
  </si>
  <si>
    <t>４月度</t>
    <rPh sb="1" eb="3">
      <t>ガツド</t>
    </rPh>
    <phoneticPr fontId="1"/>
  </si>
  <si>
    <t>５月度</t>
    <rPh sb="1" eb="3">
      <t>ガツド</t>
    </rPh>
    <phoneticPr fontId="1"/>
  </si>
  <si>
    <t>８月度</t>
    <rPh sb="1" eb="3">
      <t>ガツド</t>
    </rPh>
    <phoneticPr fontId="1"/>
  </si>
  <si>
    <t>９月度</t>
    <rPh sb="1" eb="3">
      <t>ガツド</t>
    </rPh>
    <phoneticPr fontId="1"/>
  </si>
  <si>
    <t>１０月度</t>
    <rPh sb="2" eb="4">
      <t>ガツド</t>
    </rPh>
    <phoneticPr fontId="1"/>
  </si>
  <si>
    <t>１１月度</t>
    <rPh sb="2" eb="4">
      <t>ガツド</t>
    </rPh>
    <phoneticPr fontId="1"/>
  </si>
  <si>
    <t>１２月度</t>
    <rPh sb="2" eb="4">
      <t>ガツド</t>
    </rPh>
    <phoneticPr fontId="1"/>
  </si>
  <si>
    <t>平成３１年</t>
    <rPh sb="0" eb="2">
      <t>ヘイセイ</t>
    </rPh>
    <rPh sb="4" eb="5">
      <t>ネン</t>
    </rPh>
    <phoneticPr fontId="1"/>
  </si>
  <si>
    <t>１月度</t>
    <rPh sb="1" eb="3">
      <t>ガツド</t>
    </rPh>
    <phoneticPr fontId="1"/>
  </si>
  <si>
    <t>２月度</t>
    <rPh sb="1" eb="3">
      <t>ガツド</t>
    </rPh>
    <phoneticPr fontId="1"/>
  </si>
  <si>
    <t>３月度</t>
    <rPh sb="1" eb="3">
      <t>ガツド</t>
    </rPh>
    <phoneticPr fontId="1"/>
  </si>
  <si>
    <t>月時間</t>
    <rPh sb="0" eb="1">
      <t>ツキ</t>
    </rPh>
    <rPh sb="1" eb="3">
      <t>ジカン</t>
    </rPh>
    <phoneticPr fontId="1"/>
  </si>
  <si>
    <t>時間外単価</t>
    <rPh sb="0" eb="3">
      <t>ジカンガイ</t>
    </rPh>
    <rPh sb="3" eb="5">
      <t>タンカ</t>
    </rPh>
    <phoneticPr fontId="1"/>
  </si>
  <si>
    <t>出勤簿　　　　　</t>
    <rPh sb="0" eb="2">
      <t>シュッキン</t>
    </rPh>
    <rPh sb="2" eb="3">
      <t>ボ</t>
    </rPh>
    <phoneticPr fontId="1"/>
  </si>
  <si>
    <t>実際
労働時間</t>
    <rPh sb="0" eb="2">
      <t>ジッサイ</t>
    </rPh>
    <rPh sb="3" eb="5">
      <t>ロウドウ</t>
    </rPh>
    <rPh sb="5" eb="7">
      <t>ジカン</t>
    </rPh>
    <phoneticPr fontId="1"/>
  </si>
  <si>
    <t>所定
労働時間</t>
    <rPh sb="0" eb="2">
      <t>ショテイ</t>
    </rPh>
    <rPh sb="3" eb="5">
      <t>ロウドウ</t>
    </rPh>
    <rPh sb="5" eb="7">
      <t>ジカン</t>
    </rPh>
    <phoneticPr fontId="1"/>
  </si>
  <si>
    <r>
      <t>田中 花子</t>
    </r>
    <r>
      <rPr>
        <sz val="11"/>
        <color theme="1"/>
        <rFont val="ＭＳ Ｐゴシック"/>
        <family val="3"/>
        <charset val="128"/>
        <scheme val="minor"/>
      </rPr>
      <t>　　印</t>
    </r>
    <rPh sb="0" eb="2">
      <t>タナカ</t>
    </rPh>
    <rPh sb="3" eb="5">
      <t>ハナコ</t>
    </rPh>
    <rPh sb="7" eb="8">
      <t>イン</t>
    </rPh>
    <phoneticPr fontId="1"/>
  </si>
  <si>
    <t>備考</t>
    <rPh sb="0" eb="2">
      <t>ビコウ</t>
    </rPh>
    <phoneticPr fontId="1"/>
  </si>
  <si>
    <t>年次有給休暇</t>
    <rPh sb="0" eb="2">
      <t>ネンジ</t>
    </rPh>
    <rPh sb="2" eb="4">
      <t>ユウキュウ</t>
    </rPh>
    <rPh sb="4" eb="6">
      <t>キュウカ</t>
    </rPh>
    <phoneticPr fontId="1"/>
  </si>
  <si>
    <t>支給額</t>
    <rPh sb="0" eb="3">
      <t>シキュウガク</t>
    </rPh>
    <phoneticPr fontId="1"/>
  </si>
  <si>
    <t>株式会社ＸＸＸＸＸＸ　　　　　　　</t>
    <rPh sb="0" eb="4">
      <t>カブシキガイシャ</t>
    </rPh>
    <phoneticPr fontId="1"/>
  </si>
  <si>
    <r>
      <rPr>
        <sz val="14"/>
        <color rgb="FFFF0000"/>
        <rFont val="HGP行書体"/>
        <family val="4"/>
        <charset val="128"/>
      </rPr>
      <t>田中 花子</t>
    </r>
    <r>
      <rPr>
        <sz val="11"/>
        <color theme="1"/>
        <rFont val="ＭＳ Ｐゴシック"/>
        <family val="2"/>
        <charset val="128"/>
        <scheme val="minor"/>
      </rPr>
      <t>　　印</t>
    </r>
    <rPh sb="0" eb="2">
      <t>タナカ</t>
    </rPh>
    <rPh sb="3" eb="5">
      <t>ハナコ</t>
    </rPh>
    <rPh sb="7" eb="8">
      <t>イン</t>
    </rPh>
    <phoneticPr fontId="1"/>
  </si>
  <si>
    <t>分</t>
    <rPh sb="0" eb="1">
      <t>フン</t>
    </rPh>
    <phoneticPr fontId="1"/>
  </si>
  <si>
    <t>支給額</t>
    <rPh sb="0" eb="2">
      <t>シキュウ</t>
    </rPh>
    <rPh sb="2" eb="3">
      <t>ガク</t>
    </rPh>
    <phoneticPr fontId="1"/>
  </si>
  <si>
    <t>計算値</t>
    <rPh sb="0" eb="3">
      <t>ケイサンチ</t>
    </rPh>
    <phoneticPr fontId="1"/>
  </si>
  <si>
    <t>時間外
（分）</t>
    <rPh sb="0" eb="3">
      <t>ジカンガイ</t>
    </rPh>
    <rPh sb="5" eb="6">
      <t>フン</t>
    </rPh>
    <phoneticPr fontId="1"/>
  </si>
  <si>
    <t>深夜割増
時間（分）</t>
    <rPh sb="0" eb="2">
      <t>シンヤ</t>
    </rPh>
    <rPh sb="2" eb="4">
      <t>ワリマシ</t>
    </rPh>
    <rPh sb="5" eb="7">
      <t>ジカン</t>
    </rPh>
    <phoneticPr fontId="1"/>
  </si>
  <si>
    <t>時間単価</t>
    <rPh sb="0" eb="2">
      <t>ジカン</t>
    </rPh>
    <rPh sb="2" eb="4">
      <t>タンカ</t>
    </rPh>
    <phoneticPr fontId="1"/>
  </si>
  <si>
    <t>賃金総額</t>
    <rPh sb="0" eb="2">
      <t>チンギン</t>
    </rPh>
    <rPh sb="2" eb="4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</si>
</sst>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\(aaa\)"/>
    <numFmt numFmtId="177" formatCode="0_);[Red]\(0\)"/>
    <numFmt numFmtId="178" formatCode="0.00_);[Red]\(0.00\)"/>
    <numFmt numFmtId="179" formatCode="h:mm;@"/>
    <numFmt numFmtId="180" formatCode="[h]:mm"/>
    <numFmt numFmtId="181" formatCode="[mm]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rgb="FFFF0000"/>
      <name val="HGP行書体"/>
      <family val="4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2" borderId="0" xfId="0" applyFill="1">
      <alignment vertical="center"/>
    </xf>
    <xf numFmtId="176" fontId="6" fillId="2" borderId="1" xfId="1" applyNumberFormat="1" applyFont="1" applyFill="1" applyBorder="1" applyAlignment="1">
      <alignment horizontal="center" vertical="center" shrinkToFit="1"/>
    </xf>
    <xf numFmtId="20" fontId="5" fillId="2" borderId="1" xfId="0" applyNumberFormat="1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shrinkToFit="1"/>
    </xf>
    <xf numFmtId="178" fontId="0" fillId="2" borderId="0" xfId="0" applyNumberFormat="1" applyFill="1">
      <alignment vertical="center"/>
    </xf>
    <xf numFmtId="0" fontId="8" fillId="2" borderId="0" xfId="0" applyFont="1" applyFill="1">
      <alignment vertical="center"/>
    </xf>
    <xf numFmtId="38" fontId="0" fillId="2" borderId="0" xfId="7" applyFont="1" applyFill="1">
      <alignment vertical="center"/>
    </xf>
    <xf numFmtId="179" fontId="5" fillId="2" borderId="1" xfId="0" applyNumberFormat="1" applyFont="1" applyFill="1" applyBorder="1">
      <alignment vertical="center"/>
    </xf>
    <xf numFmtId="180" fontId="5" fillId="2" borderId="3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80" fontId="5" fillId="2" borderId="0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38" fontId="0" fillId="2" borderId="0" xfId="7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38" fontId="0" fillId="2" borderId="0" xfId="7" applyFont="1" applyFill="1" applyAlignment="1">
      <alignment horizontal="right" vertical="center"/>
    </xf>
    <xf numFmtId="1" fontId="0" fillId="2" borderId="0" xfId="0" applyNumberFormat="1" applyFill="1" applyAlignment="1">
      <alignment horizontal="right" vertical="center"/>
    </xf>
    <xf numFmtId="38" fontId="0" fillId="2" borderId="0" xfId="7" applyFont="1" applyFill="1" applyBorder="1" applyAlignment="1">
      <alignment horizontal="center" vertical="center"/>
    </xf>
    <xf numFmtId="38" fontId="5" fillId="2" borderId="0" xfId="7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5" fillId="2" borderId="0" xfId="7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180" fontId="12" fillId="2" borderId="0" xfId="0" applyNumberFormat="1" applyFont="1" applyFill="1" applyBorder="1" applyAlignment="1">
      <alignment vertical="center" shrinkToFit="1"/>
    </xf>
    <xf numFmtId="38" fontId="12" fillId="2" borderId="0" xfId="7" applyFont="1" applyFill="1" applyBorder="1" applyAlignment="1">
      <alignment vertical="center" shrinkToFit="1"/>
    </xf>
    <xf numFmtId="38" fontId="12" fillId="2" borderId="0" xfId="7" applyFont="1" applyFill="1" applyBorder="1" applyAlignment="1">
      <alignment horizontal="right" vertical="center" shrinkToFit="1"/>
    </xf>
    <xf numFmtId="0" fontId="12" fillId="2" borderId="0" xfId="0" applyFont="1" applyFill="1" applyAlignment="1">
      <alignment vertical="center" shrinkToFit="1"/>
    </xf>
    <xf numFmtId="0" fontId="0" fillId="2" borderId="0" xfId="0" applyFill="1" applyBorder="1">
      <alignment vertical="center"/>
    </xf>
    <xf numFmtId="38" fontId="0" fillId="0" borderId="0" xfId="7" applyFont="1" applyFill="1" applyBorder="1">
      <alignment vertical="center"/>
    </xf>
    <xf numFmtId="38" fontId="0" fillId="2" borderId="1" xfId="7" applyFont="1" applyFill="1" applyBorder="1">
      <alignment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176" fontId="6" fillId="5" borderId="1" xfId="1" applyNumberFormat="1" applyFont="1" applyFill="1" applyBorder="1" applyAlignment="1">
      <alignment horizontal="center" vertical="center" shrinkToFit="1"/>
    </xf>
    <xf numFmtId="181" fontId="5" fillId="3" borderId="1" xfId="0" applyNumberFormat="1" applyFont="1" applyFill="1" applyBorder="1" applyAlignment="1">
      <alignment vertical="center" shrinkToFit="1"/>
    </xf>
    <xf numFmtId="181" fontId="5" fillId="3" borderId="1" xfId="7" applyNumberFormat="1" applyFont="1" applyFill="1" applyBorder="1" applyAlignment="1">
      <alignment vertical="center"/>
    </xf>
    <xf numFmtId="181" fontId="0" fillId="3" borderId="1" xfId="7" applyNumberFormat="1" applyFont="1" applyFill="1" applyBorder="1">
      <alignment vertical="center"/>
    </xf>
    <xf numFmtId="181" fontId="5" fillId="2" borderId="1" xfId="0" applyNumberFormat="1" applyFont="1" applyFill="1" applyBorder="1" applyAlignment="1">
      <alignment vertical="center" shrinkToFit="1"/>
    </xf>
    <xf numFmtId="0" fontId="5" fillId="4" borderId="1" xfId="0" applyNumberFormat="1" applyFont="1" applyFill="1" applyBorder="1" applyAlignment="1">
      <alignment vertical="center" shrinkToFit="1"/>
    </xf>
    <xf numFmtId="0" fontId="0" fillId="0" borderId="0" xfId="0" applyNumberFormat="1" applyFill="1">
      <alignment vertical="center"/>
    </xf>
    <xf numFmtId="0" fontId="5" fillId="4" borderId="1" xfId="7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 shrinkToFit="1"/>
    </xf>
    <xf numFmtId="0" fontId="0" fillId="4" borderId="1" xfId="7" applyNumberFormat="1" applyFont="1" applyFill="1" applyBorder="1">
      <alignment vertical="center"/>
    </xf>
    <xf numFmtId="176" fontId="6" fillId="6" borderId="1" xfId="1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8" fillId="2" borderId="1" xfId="0" applyFont="1" applyFill="1" applyBorder="1" applyAlignment="1">
      <alignment horizontal="center" vertical="center" wrapText="1" shrinkToFit="1"/>
    </xf>
    <xf numFmtId="38" fontId="0" fillId="6" borderId="6" xfId="0" applyNumberFormat="1" applyFill="1" applyBorder="1" applyAlignment="1">
      <alignment horizontal="right" vertical="center" shrinkToFit="1"/>
    </xf>
    <xf numFmtId="38" fontId="0" fillId="6" borderId="1" xfId="0" applyNumberFormat="1" applyFill="1" applyBorder="1" applyAlignment="1">
      <alignment horizontal="right" vertical="center" shrinkToFit="1"/>
    </xf>
    <xf numFmtId="38" fontId="0" fillId="7" borderId="5" xfId="7" applyNumberFormat="1" applyFont="1" applyFill="1" applyBorder="1" applyAlignment="1">
      <alignment horizontal="right" vertical="center"/>
    </xf>
    <xf numFmtId="38" fontId="0" fillId="7" borderId="5" xfId="7" applyFont="1" applyFill="1" applyBorder="1" applyAlignment="1">
      <alignment horizontal="right" vertical="center"/>
    </xf>
    <xf numFmtId="38" fontId="11" fillId="2" borderId="0" xfId="7" applyFont="1" applyFill="1" applyBorder="1" applyAlignment="1">
      <alignment horizontal="right" vertical="center"/>
    </xf>
    <xf numFmtId="38" fontId="12" fillId="2" borderId="0" xfId="7" applyFont="1" applyFill="1" applyBorder="1" applyAlignment="1">
      <alignment horizontal="right" vertical="center"/>
    </xf>
    <xf numFmtId="38" fontId="12" fillId="2" borderId="0" xfId="7" applyFont="1" applyFill="1" applyBorder="1" applyAlignment="1">
      <alignment horizontal="center" vertical="center"/>
    </xf>
    <xf numFmtId="180" fontId="12" fillId="2" borderId="0" xfId="0" applyNumberFormat="1" applyFont="1" applyFill="1" applyBorder="1" applyAlignment="1">
      <alignment horizontal="center" vertical="center"/>
    </xf>
    <xf numFmtId="38" fontId="0" fillId="2" borderId="3" xfId="7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</cellXfs>
  <cellStyles count="8">
    <cellStyle name="桁区切り" xfId="7" builtinId="6"/>
    <cellStyle name="桁区切り 2" xfId="3"/>
    <cellStyle name="桁区切り 3" xfId="4"/>
    <cellStyle name="桁区切り 3 2" xfId="5"/>
    <cellStyle name="桁区切り 4" xfId="6"/>
    <cellStyle name="桁区切り 5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B7DEE8"/>
      <color rgb="FF66CCFF"/>
      <color rgb="FFFFCCFF"/>
      <color rgb="FFFFCC66"/>
      <color rgb="FF99FF66"/>
      <color rgb="FFDAEEF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5"/>
  <sheetViews>
    <sheetView view="pageBreakPreview" zoomScaleNormal="100" zoomScaleSheetLayoutView="100" workbookViewId="0">
      <selection activeCell="A38" sqref="A38"/>
    </sheetView>
  </sheetViews>
  <sheetFormatPr defaultRowHeight="13.5"/>
  <cols>
    <col min="1" max="1" width="15" style="25" customWidth="1"/>
    <col min="2" max="4" width="8.5" style="1" customWidth="1"/>
    <col min="5" max="5" width="8.375" style="25" customWidth="1"/>
    <col min="6" max="7" width="8.375" style="7" customWidth="1"/>
    <col min="8" max="8" width="8.25" style="1" customWidth="1"/>
    <col min="9" max="9" width="8" style="1" customWidth="1"/>
    <col min="10" max="22" width="9" style="54"/>
    <col min="23" max="16384" width="9" style="1"/>
  </cols>
  <sheetData>
    <row r="1" spans="1:10" ht="27.75" customHeight="1">
      <c r="A1" s="71" t="s">
        <v>25</v>
      </c>
      <c r="B1" s="71"/>
      <c r="C1" s="71"/>
      <c r="D1" s="71"/>
      <c r="E1" s="71"/>
      <c r="F1" s="71"/>
      <c r="G1" s="42"/>
      <c r="H1" s="39"/>
      <c r="I1" s="39"/>
    </row>
    <row r="2" spans="1:10" ht="17.25" customHeight="1">
      <c r="C2" s="68" t="s">
        <v>32</v>
      </c>
      <c r="D2" s="68"/>
      <c r="E2" s="68"/>
      <c r="F2" s="68"/>
      <c r="G2" s="68"/>
      <c r="H2" s="68"/>
      <c r="I2" s="68"/>
      <c r="J2" s="68"/>
    </row>
    <row r="3" spans="1:10" ht="23.25" customHeight="1">
      <c r="A3" s="26" t="s">
        <v>1</v>
      </c>
      <c r="B3" s="26" t="s">
        <v>2</v>
      </c>
      <c r="C3" s="26" t="s">
        <v>3</v>
      </c>
      <c r="D3" s="6" t="s">
        <v>7</v>
      </c>
      <c r="E3" s="6" t="s">
        <v>5</v>
      </c>
      <c r="F3" s="6" t="s">
        <v>26</v>
      </c>
      <c r="G3" s="18" t="s">
        <v>27</v>
      </c>
      <c r="H3" s="37" t="s">
        <v>37</v>
      </c>
      <c r="I3" s="38" t="s">
        <v>38</v>
      </c>
      <c r="J3" s="55" t="s">
        <v>29</v>
      </c>
    </row>
    <row r="4" spans="1:10" ht="16.5" customHeight="1">
      <c r="A4" s="43">
        <v>43191</v>
      </c>
      <c r="B4" s="3"/>
      <c r="C4" s="3"/>
      <c r="D4" s="11"/>
      <c r="E4" s="3"/>
      <c r="F4" s="3"/>
      <c r="G4" s="3"/>
      <c r="H4" s="44"/>
      <c r="I4" s="48"/>
      <c r="J4" s="51"/>
    </row>
    <row r="5" spans="1:10" ht="16.5" customHeight="1">
      <c r="A5" s="2">
        <v>43192</v>
      </c>
      <c r="B5" s="3">
        <v>0.375</v>
      </c>
      <c r="C5" s="3">
        <v>0.75694444444444453</v>
      </c>
      <c r="D5" s="11">
        <f t="shared" ref="D5" si="0">C5-B5</f>
        <v>0.38194444444444453</v>
      </c>
      <c r="E5" s="3">
        <v>4.1666666666666664E-2</v>
      </c>
      <c r="F5" s="3">
        <f t="shared" ref="F5" si="1">D5-E5</f>
        <v>0.34027777777777785</v>
      </c>
      <c r="G5" s="3">
        <v>0.33333333333333331</v>
      </c>
      <c r="H5" s="44">
        <f>F5-G5</f>
        <v>6.9444444444445308E-3</v>
      </c>
      <c r="I5" s="48"/>
      <c r="J5" s="51"/>
    </row>
    <row r="6" spans="1:10" ht="16.5" customHeight="1">
      <c r="A6" s="2">
        <v>43193</v>
      </c>
      <c r="B6" s="3">
        <v>0.375</v>
      </c>
      <c r="C6" s="3">
        <v>0.76388888888888884</v>
      </c>
      <c r="D6" s="11">
        <f t="shared" ref="D6:D9" si="2">C6-B6</f>
        <v>0.38888888888888884</v>
      </c>
      <c r="E6" s="3">
        <v>4.1666666666666664E-2</v>
      </c>
      <c r="F6" s="3">
        <f t="shared" ref="F6:F9" si="3">D6-E6</f>
        <v>0.34722222222222215</v>
      </c>
      <c r="G6" s="3">
        <v>0.33333333333333331</v>
      </c>
      <c r="H6" s="44">
        <f>F6-G6</f>
        <v>1.388888888888884E-2</v>
      </c>
      <c r="I6" s="48"/>
      <c r="J6" s="51"/>
    </row>
    <row r="7" spans="1:10" ht="16.5" customHeight="1">
      <c r="A7" s="2">
        <v>43194</v>
      </c>
      <c r="B7" s="3">
        <v>0.375</v>
      </c>
      <c r="C7" s="3">
        <v>0.75</v>
      </c>
      <c r="D7" s="11">
        <f t="shared" si="2"/>
        <v>0.375</v>
      </c>
      <c r="E7" s="3">
        <v>4.1666666666666664E-2</v>
      </c>
      <c r="F7" s="3">
        <f t="shared" si="3"/>
        <v>0.33333333333333331</v>
      </c>
      <c r="G7" s="3">
        <v>0.33333333333333331</v>
      </c>
      <c r="H7" s="44">
        <f>F7-G7</f>
        <v>0</v>
      </c>
      <c r="I7" s="48"/>
      <c r="J7" s="51"/>
    </row>
    <row r="8" spans="1:10" ht="16.5" customHeight="1">
      <c r="A8" s="2">
        <v>43195</v>
      </c>
      <c r="B8" s="3">
        <v>0.375</v>
      </c>
      <c r="C8" s="3">
        <v>0.75</v>
      </c>
      <c r="D8" s="11">
        <f t="shared" si="2"/>
        <v>0.375</v>
      </c>
      <c r="E8" s="3">
        <v>4.1666666666666664E-2</v>
      </c>
      <c r="F8" s="3">
        <f t="shared" si="3"/>
        <v>0.33333333333333331</v>
      </c>
      <c r="G8" s="3">
        <v>0.33333333333333331</v>
      </c>
      <c r="H8" s="44">
        <f>F8-G8</f>
        <v>0</v>
      </c>
      <c r="I8" s="48"/>
      <c r="J8" s="51"/>
    </row>
    <row r="9" spans="1:10" ht="16.5" customHeight="1">
      <c r="A9" s="2">
        <v>43196</v>
      </c>
      <c r="B9" s="3">
        <v>0.375</v>
      </c>
      <c r="C9" s="3">
        <v>0.76041666666666663</v>
      </c>
      <c r="D9" s="11">
        <f t="shared" si="2"/>
        <v>0.38541666666666663</v>
      </c>
      <c r="E9" s="3">
        <v>4.1666666666666664E-2</v>
      </c>
      <c r="F9" s="3">
        <f t="shared" si="3"/>
        <v>0.34374999999999994</v>
      </c>
      <c r="G9" s="3">
        <v>0.33333333333333331</v>
      </c>
      <c r="H9" s="44">
        <f>F9-G9</f>
        <v>1.041666666666663E-2</v>
      </c>
      <c r="I9" s="48"/>
      <c r="J9" s="51"/>
    </row>
    <row r="10" spans="1:10" ht="16.5" customHeight="1">
      <c r="A10" s="43">
        <v>43197</v>
      </c>
      <c r="B10" s="3"/>
      <c r="C10" s="3"/>
      <c r="D10" s="11"/>
      <c r="E10" s="3"/>
      <c r="F10" s="3"/>
      <c r="G10" s="3"/>
      <c r="H10" s="44"/>
      <c r="I10" s="48"/>
      <c r="J10" s="51"/>
    </row>
    <row r="11" spans="1:10" ht="16.5" customHeight="1">
      <c r="A11" s="43">
        <v>43198</v>
      </c>
      <c r="B11" s="3"/>
      <c r="C11" s="3"/>
      <c r="D11" s="11"/>
      <c r="E11" s="3"/>
      <c r="F11" s="3"/>
      <c r="G11" s="3"/>
      <c r="H11" s="44"/>
      <c r="I11" s="48"/>
      <c r="J11" s="51"/>
    </row>
    <row r="12" spans="1:10" ht="16.5" customHeight="1">
      <c r="A12" s="2">
        <v>43199</v>
      </c>
      <c r="B12" s="3">
        <v>0.375</v>
      </c>
      <c r="C12" s="3">
        <v>0.75694444444444453</v>
      </c>
      <c r="D12" s="11">
        <f t="shared" ref="D12:D16" si="4">C12-B12</f>
        <v>0.38194444444444453</v>
      </c>
      <c r="E12" s="3">
        <v>4.1666666666666664E-2</v>
      </c>
      <c r="F12" s="3">
        <f t="shared" ref="F12:F16" si="5">D12-E12</f>
        <v>0.34027777777777785</v>
      </c>
      <c r="G12" s="3">
        <v>0.33333333333333331</v>
      </c>
      <c r="H12" s="44">
        <f>F12-G12</f>
        <v>6.9444444444445308E-3</v>
      </c>
      <c r="I12" s="48"/>
      <c r="J12" s="51"/>
    </row>
    <row r="13" spans="1:10" ht="16.5" customHeight="1">
      <c r="A13" s="2">
        <v>43200</v>
      </c>
      <c r="B13" s="3">
        <v>0.375</v>
      </c>
      <c r="C13" s="3">
        <v>0.76388888888888884</v>
      </c>
      <c r="D13" s="11">
        <f t="shared" si="4"/>
        <v>0.38888888888888884</v>
      </c>
      <c r="E13" s="3">
        <v>4.1666666666666664E-2</v>
      </c>
      <c r="F13" s="3">
        <f t="shared" si="5"/>
        <v>0.34722222222222215</v>
      </c>
      <c r="G13" s="3">
        <v>0.33333333333333331</v>
      </c>
      <c r="H13" s="44">
        <f>F13-G13</f>
        <v>1.388888888888884E-2</v>
      </c>
      <c r="I13" s="48"/>
      <c r="J13" s="51"/>
    </row>
    <row r="14" spans="1:10" ht="16.5" customHeight="1">
      <c r="A14" s="2">
        <v>43201</v>
      </c>
      <c r="B14" s="3">
        <v>0.375</v>
      </c>
      <c r="C14" s="3">
        <v>0.75</v>
      </c>
      <c r="D14" s="11">
        <f t="shared" si="4"/>
        <v>0.375</v>
      </c>
      <c r="E14" s="3">
        <v>4.1666666666666664E-2</v>
      </c>
      <c r="F14" s="3">
        <f t="shared" si="5"/>
        <v>0.33333333333333331</v>
      </c>
      <c r="G14" s="3">
        <v>0.33333333333333331</v>
      </c>
      <c r="H14" s="44">
        <f>F14-G14</f>
        <v>0</v>
      </c>
      <c r="I14" s="48"/>
      <c r="J14" s="51"/>
    </row>
    <row r="15" spans="1:10" ht="16.5" customHeight="1">
      <c r="A15" s="2">
        <v>43202</v>
      </c>
      <c r="B15" s="3">
        <v>0.375</v>
      </c>
      <c r="C15" s="3">
        <v>0.76250000000000007</v>
      </c>
      <c r="D15" s="11">
        <f t="shared" si="4"/>
        <v>0.38750000000000007</v>
      </c>
      <c r="E15" s="3">
        <v>4.1666666666666664E-2</v>
      </c>
      <c r="F15" s="3">
        <f t="shared" si="5"/>
        <v>0.34583333333333338</v>
      </c>
      <c r="G15" s="3">
        <v>0.33333333333333331</v>
      </c>
      <c r="H15" s="44">
        <f>F15-G15</f>
        <v>1.2500000000000067E-2</v>
      </c>
      <c r="I15" s="48"/>
      <c r="J15" s="51"/>
    </row>
    <row r="16" spans="1:10" ht="16.5" customHeight="1">
      <c r="A16" s="2">
        <v>43203</v>
      </c>
      <c r="B16" s="3">
        <v>0.375</v>
      </c>
      <c r="C16" s="3">
        <v>0.75</v>
      </c>
      <c r="D16" s="11">
        <f t="shared" si="4"/>
        <v>0.375</v>
      </c>
      <c r="E16" s="3">
        <v>4.1666666666666664E-2</v>
      </c>
      <c r="F16" s="3">
        <f t="shared" si="5"/>
        <v>0.33333333333333331</v>
      </c>
      <c r="G16" s="3">
        <v>0.33333333333333331</v>
      </c>
      <c r="H16" s="44">
        <f>F16-G16</f>
        <v>0</v>
      </c>
      <c r="I16" s="48"/>
      <c r="J16" s="51"/>
    </row>
    <row r="17" spans="1:10" ht="16.5" customHeight="1">
      <c r="A17" s="43">
        <v>43204</v>
      </c>
      <c r="B17" s="3"/>
      <c r="C17" s="3"/>
      <c r="D17" s="11"/>
      <c r="E17" s="3"/>
      <c r="F17" s="3"/>
      <c r="G17" s="3"/>
      <c r="H17" s="44"/>
      <c r="I17" s="48"/>
      <c r="J17" s="51"/>
    </row>
    <row r="18" spans="1:10" ht="16.5" customHeight="1">
      <c r="A18" s="43">
        <v>43205</v>
      </c>
      <c r="B18" s="3"/>
      <c r="C18" s="3"/>
      <c r="D18" s="11"/>
      <c r="E18" s="3"/>
      <c r="F18" s="3"/>
      <c r="G18" s="3"/>
      <c r="H18" s="44"/>
      <c r="I18" s="48"/>
      <c r="J18" s="51"/>
    </row>
    <row r="19" spans="1:10" ht="16.5" customHeight="1">
      <c r="A19" s="2">
        <v>43206</v>
      </c>
      <c r="B19" s="3">
        <v>0.375</v>
      </c>
      <c r="C19" s="3">
        <v>0.75694444444444453</v>
      </c>
      <c r="D19" s="11">
        <f t="shared" ref="D19:D23" si="6">C19-B19</f>
        <v>0.38194444444444453</v>
      </c>
      <c r="E19" s="3">
        <v>4.1666666666666664E-2</v>
      </c>
      <c r="F19" s="3">
        <f t="shared" ref="F19:F23" si="7">D19-E19</f>
        <v>0.34027777777777785</v>
      </c>
      <c r="G19" s="3">
        <v>0.33333333333333331</v>
      </c>
      <c r="H19" s="44">
        <f>F19-G19</f>
        <v>6.9444444444445308E-3</v>
      </c>
      <c r="I19" s="48"/>
      <c r="J19" s="51"/>
    </row>
    <row r="20" spans="1:10" ht="16.5" customHeight="1">
      <c r="A20" s="2">
        <v>43207</v>
      </c>
      <c r="B20" s="3">
        <v>0.375</v>
      </c>
      <c r="C20" s="3">
        <v>0.76388888888888884</v>
      </c>
      <c r="D20" s="11">
        <f t="shared" si="6"/>
        <v>0.38888888888888884</v>
      </c>
      <c r="E20" s="3">
        <v>4.1666666666666664E-2</v>
      </c>
      <c r="F20" s="3">
        <f t="shared" si="7"/>
        <v>0.34722222222222215</v>
      </c>
      <c r="G20" s="3">
        <v>0.33333333333333331</v>
      </c>
      <c r="H20" s="44">
        <f>F20-G20</f>
        <v>1.388888888888884E-2</v>
      </c>
      <c r="I20" s="48"/>
      <c r="J20" s="51"/>
    </row>
    <row r="21" spans="1:10" ht="16.5" customHeight="1">
      <c r="A21" s="2">
        <v>43208</v>
      </c>
      <c r="B21" s="3">
        <v>0.375</v>
      </c>
      <c r="C21" s="3">
        <v>0.79861111111111116</v>
      </c>
      <c r="D21" s="11">
        <f t="shared" si="6"/>
        <v>0.42361111111111116</v>
      </c>
      <c r="E21" s="3">
        <v>4.1666666666666664E-2</v>
      </c>
      <c r="F21" s="3">
        <f t="shared" si="7"/>
        <v>0.38194444444444448</v>
      </c>
      <c r="G21" s="3">
        <v>0.33333333333333331</v>
      </c>
      <c r="H21" s="44">
        <f>F21-G21</f>
        <v>4.861111111111116E-2</v>
      </c>
      <c r="I21" s="48"/>
      <c r="J21" s="51"/>
    </row>
    <row r="22" spans="1:10" ht="16.5" customHeight="1">
      <c r="A22" s="2">
        <v>43209</v>
      </c>
      <c r="B22" s="3">
        <v>0.375</v>
      </c>
      <c r="C22" s="3">
        <v>0.75</v>
      </c>
      <c r="D22" s="11">
        <f t="shared" si="6"/>
        <v>0.375</v>
      </c>
      <c r="E22" s="3">
        <v>4.1666666666666664E-2</v>
      </c>
      <c r="F22" s="3">
        <f t="shared" si="7"/>
        <v>0.33333333333333331</v>
      </c>
      <c r="G22" s="3">
        <v>0.33333333333333331</v>
      </c>
      <c r="H22" s="44">
        <f>F22-G22</f>
        <v>0</v>
      </c>
      <c r="I22" s="48"/>
      <c r="J22" s="51"/>
    </row>
    <row r="23" spans="1:10" ht="16.5" customHeight="1">
      <c r="A23" s="2">
        <v>43210</v>
      </c>
      <c r="B23" s="3">
        <v>0.375</v>
      </c>
      <c r="C23" s="3">
        <v>0.75</v>
      </c>
      <c r="D23" s="11">
        <f t="shared" si="6"/>
        <v>0.375</v>
      </c>
      <c r="E23" s="3">
        <v>4.1666666666666664E-2</v>
      </c>
      <c r="F23" s="3">
        <f t="shared" si="7"/>
        <v>0.33333333333333331</v>
      </c>
      <c r="G23" s="3">
        <v>0.33333333333333331</v>
      </c>
      <c r="H23" s="44">
        <f>F23-G23</f>
        <v>0</v>
      </c>
      <c r="I23" s="48"/>
      <c r="J23" s="51"/>
    </row>
    <row r="24" spans="1:10" ht="16.5" customHeight="1">
      <c r="A24" s="43">
        <v>43211</v>
      </c>
      <c r="B24" s="3"/>
      <c r="C24" s="3"/>
      <c r="D24" s="11"/>
      <c r="E24" s="3"/>
      <c r="F24" s="3"/>
      <c r="G24" s="3"/>
      <c r="H24" s="44"/>
      <c r="I24" s="48"/>
      <c r="J24" s="51"/>
    </row>
    <row r="25" spans="1:10" ht="16.5" customHeight="1">
      <c r="A25" s="43">
        <v>43212</v>
      </c>
      <c r="B25" s="3"/>
      <c r="C25" s="3"/>
      <c r="D25" s="11"/>
      <c r="E25" s="3"/>
      <c r="F25" s="3"/>
      <c r="G25" s="3"/>
      <c r="H25" s="44"/>
      <c r="I25" s="48"/>
      <c r="J25" s="51"/>
    </row>
    <row r="26" spans="1:10" ht="16.5" customHeight="1">
      <c r="A26" s="2">
        <v>43213</v>
      </c>
      <c r="B26" s="3">
        <v>0.375</v>
      </c>
      <c r="C26" s="3">
        <v>0.75694444444444453</v>
      </c>
      <c r="D26" s="11">
        <f t="shared" ref="D26:D30" si="8">C26-B26</f>
        <v>0.38194444444444453</v>
      </c>
      <c r="E26" s="3">
        <v>4.1666666666666664E-2</v>
      </c>
      <c r="F26" s="3">
        <f t="shared" ref="F26:F30" si="9">D26-E26</f>
        <v>0.34027777777777785</v>
      </c>
      <c r="G26" s="3">
        <v>0.33333333333333331</v>
      </c>
      <c r="H26" s="44">
        <f>F26-G26</f>
        <v>6.9444444444445308E-3</v>
      </c>
      <c r="I26" s="48"/>
      <c r="J26" s="51"/>
    </row>
    <row r="27" spans="1:10" ht="16.5" customHeight="1">
      <c r="A27" s="2">
        <v>43214</v>
      </c>
      <c r="B27" s="3">
        <v>0.375</v>
      </c>
      <c r="C27" s="3">
        <v>0.76388888888888884</v>
      </c>
      <c r="D27" s="11">
        <f t="shared" si="8"/>
        <v>0.38888888888888884</v>
      </c>
      <c r="E27" s="3">
        <v>4.1666666666666664E-2</v>
      </c>
      <c r="F27" s="3">
        <f t="shared" si="9"/>
        <v>0.34722222222222215</v>
      </c>
      <c r="G27" s="3">
        <v>0.33333333333333331</v>
      </c>
      <c r="H27" s="44">
        <f>F27-G27</f>
        <v>1.388888888888884E-2</v>
      </c>
      <c r="I27" s="48"/>
      <c r="J27" s="51"/>
    </row>
    <row r="28" spans="1:10" ht="16.5" customHeight="1">
      <c r="A28" s="2">
        <v>43215</v>
      </c>
      <c r="B28" s="3">
        <v>0.375</v>
      </c>
      <c r="C28" s="3">
        <v>0.92361111111111116</v>
      </c>
      <c r="D28" s="11">
        <f t="shared" si="8"/>
        <v>0.54861111111111116</v>
      </c>
      <c r="E28" s="3">
        <v>4.1666666666666664E-2</v>
      </c>
      <c r="F28" s="3">
        <f t="shared" si="9"/>
        <v>0.50694444444444453</v>
      </c>
      <c r="G28" s="3">
        <v>0.33333333333333331</v>
      </c>
      <c r="H28" s="44">
        <f>F28-G28</f>
        <v>0.17361111111111122</v>
      </c>
      <c r="I28" s="48">
        <v>10</v>
      </c>
      <c r="J28" s="51"/>
    </row>
    <row r="29" spans="1:10" ht="16.5" customHeight="1">
      <c r="A29" s="2">
        <v>43216</v>
      </c>
      <c r="B29" s="3">
        <v>0.375</v>
      </c>
      <c r="C29" s="3">
        <v>0.75</v>
      </c>
      <c r="D29" s="11">
        <f t="shared" si="8"/>
        <v>0.375</v>
      </c>
      <c r="E29" s="3">
        <v>4.1666666666666664E-2</v>
      </c>
      <c r="F29" s="3">
        <f t="shared" si="9"/>
        <v>0.33333333333333331</v>
      </c>
      <c r="G29" s="3">
        <v>0.33333333333333331</v>
      </c>
      <c r="H29" s="44">
        <f>F29-G29</f>
        <v>0</v>
      </c>
      <c r="I29" s="48"/>
      <c r="J29" s="51"/>
    </row>
    <row r="30" spans="1:10" ht="16.5" customHeight="1">
      <c r="A30" s="2">
        <v>43217</v>
      </c>
      <c r="B30" s="3">
        <v>0.375</v>
      </c>
      <c r="C30" s="3">
        <v>0.76250000000000007</v>
      </c>
      <c r="D30" s="11">
        <f t="shared" si="8"/>
        <v>0.38750000000000007</v>
      </c>
      <c r="E30" s="3">
        <v>4.1666666666666664E-2</v>
      </c>
      <c r="F30" s="3">
        <f t="shared" si="9"/>
        <v>0.34583333333333338</v>
      </c>
      <c r="G30" s="3">
        <v>0.33333333333333331</v>
      </c>
      <c r="H30" s="44">
        <f>F30-G30</f>
        <v>1.2500000000000067E-2</v>
      </c>
      <c r="I30" s="48"/>
      <c r="J30" s="51"/>
    </row>
    <row r="31" spans="1:10" ht="16.5" customHeight="1">
      <c r="A31" s="43">
        <v>43218</v>
      </c>
      <c r="B31" s="3"/>
      <c r="C31" s="3"/>
      <c r="D31" s="11"/>
      <c r="E31" s="3"/>
      <c r="F31" s="3"/>
      <c r="G31" s="3"/>
      <c r="H31" s="44"/>
      <c r="I31" s="48"/>
      <c r="J31" s="51"/>
    </row>
    <row r="32" spans="1:10" ht="16.5" customHeight="1">
      <c r="A32" s="43">
        <v>43219</v>
      </c>
      <c r="B32" s="3"/>
      <c r="C32" s="3"/>
      <c r="D32" s="11"/>
      <c r="E32" s="3"/>
      <c r="F32" s="3"/>
      <c r="G32" s="3"/>
      <c r="H32" s="44"/>
      <c r="I32" s="48"/>
      <c r="J32" s="51"/>
    </row>
    <row r="33" spans="1:22" ht="16.5" customHeight="1">
      <c r="A33" s="43">
        <v>43220</v>
      </c>
      <c r="B33" s="3"/>
      <c r="C33" s="3"/>
      <c r="D33" s="11"/>
      <c r="E33" s="3"/>
      <c r="F33" s="3"/>
      <c r="G33" s="3"/>
      <c r="H33" s="44"/>
      <c r="I33" s="48"/>
      <c r="J33" s="51"/>
    </row>
    <row r="34" spans="1:22" ht="16.5" customHeight="1">
      <c r="A34" s="16"/>
      <c r="B34" s="3"/>
      <c r="C34" s="3"/>
      <c r="D34" s="11"/>
      <c r="E34" s="3"/>
      <c r="F34" s="3"/>
      <c r="G34" s="3"/>
      <c r="H34" s="47"/>
      <c r="I34" s="51"/>
      <c r="J34" s="51"/>
    </row>
    <row r="35" spans="1:22" ht="16.5" customHeight="1">
      <c r="A35" s="25" t="s">
        <v>4</v>
      </c>
      <c r="D35" s="8"/>
      <c r="H35" s="17"/>
      <c r="I35" s="49"/>
    </row>
    <row r="36" spans="1:22" ht="16.5" customHeight="1">
      <c r="A36" s="25" t="s">
        <v>12</v>
      </c>
      <c r="B36" s="69" t="s">
        <v>0</v>
      </c>
      <c r="C36" s="70"/>
      <c r="D36" s="12">
        <f>SUM(D4:D34)</f>
        <v>7.8409722222222227</v>
      </c>
      <c r="E36" s="12">
        <f t="shared" ref="E36" si="10">SUM(E4:E34)</f>
        <v>0.83333333333333304</v>
      </c>
      <c r="F36" s="12">
        <f>SUM(F4:F34)</f>
        <v>7.0076388888888879</v>
      </c>
      <c r="G36" s="12">
        <f>SUM(G4:G34)</f>
        <v>6.6666666666666643</v>
      </c>
      <c r="H36" s="45">
        <f>SUM(H4:H35)</f>
        <v>0.34097222222222262</v>
      </c>
      <c r="I36" s="50">
        <f>SUM(I4:I35)</f>
        <v>10</v>
      </c>
    </row>
    <row r="37" spans="1:22" ht="16.5" customHeight="1">
      <c r="B37" s="13"/>
      <c r="C37" s="13"/>
      <c r="D37" s="14"/>
      <c r="E37" s="14"/>
      <c r="F37" s="14"/>
      <c r="G37" s="14"/>
      <c r="H37" s="24"/>
      <c r="I37" s="27"/>
    </row>
    <row r="38" spans="1:22" s="33" customFormat="1" ht="16.5" customHeight="1">
      <c r="A38" s="28" t="s">
        <v>40</v>
      </c>
      <c r="B38" s="29" t="s">
        <v>23</v>
      </c>
      <c r="C38" s="29" t="s">
        <v>39</v>
      </c>
      <c r="D38" s="30" t="s">
        <v>24</v>
      </c>
      <c r="E38" s="30" t="s">
        <v>10</v>
      </c>
      <c r="F38" s="30"/>
      <c r="G38" s="30"/>
      <c r="H38" s="31"/>
      <c r="I38" s="3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1:22" ht="16.5" customHeight="1">
      <c r="A39" s="19">
        <v>200000</v>
      </c>
      <c r="B39" s="13">
        <v>174</v>
      </c>
      <c r="C39" s="23">
        <f>A39/B39</f>
        <v>1149.4252873563219</v>
      </c>
      <c r="D39" s="24">
        <v>1438</v>
      </c>
      <c r="E39" s="24">
        <v>287</v>
      </c>
      <c r="F39" s="14"/>
      <c r="G39" s="14"/>
      <c r="H39" s="15"/>
      <c r="I39" s="15"/>
    </row>
    <row r="40" spans="1:22" ht="16.5" customHeight="1">
      <c r="B40" s="13"/>
      <c r="C40" s="61" t="s">
        <v>34</v>
      </c>
      <c r="D40" s="62" t="s">
        <v>39</v>
      </c>
      <c r="E40" s="62" t="s">
        <v>36</v>
      </c>
      <c r="F40" s="63" t="s">
        <v>35</v>
      </c>
      <c r="G40" s="14"/>
      <c r="H40" s="15"/>
      <c r="I40" s="15"/>
    </row>
    <row r="41" spans="1:22">
      <c r="B41" s="9" t="s">
        <v>8</v>
      </c>
      <c r="C41" s="46">
        <f>H36</f>
        <v>0.34097222222222262</v>
      </c>
      <c r="D41" s="36">
        <f>D39</f>
        <v>1438</v>
      </c>
      <c r="E41" s="64">
        <f>C41*D41*24</f>
        <v>11767.633333333348</v>
      </c>
      <c r="F41" s="57">
        <f>ROUNDUP(E41,0)</f>
        <v>11768</v>
      </c>
      <c r="G41" s="65" t="s">
        <v>28</v>
      </c>
      <c r="H41" s="66"/>
      <c r="I41" s="66"/>
    </row>
    <row r="42" spans="1:22" ht="14.25" thickBot="1">
      <c r="B42" s="9" t="s">
        <v>10</v>
      </c>
      <c r="C42" s="52">
        <f>I36</f>
        <v>10</v>
      </c>
      <c r="D42" s="36">
        <f>E39</f>
        <v>287</v>
      </c>
      <c r="E42" s="64">
        <f>C42/60*D42</f>
        <v>47.833333333333329</v>
      </c>
      <c r="F42" s="56">
        <f>ROUNDUP(E42,0)</f>
        <v>48</v>
      </c>
      <c r="G42" s="67"/>
      <c r="H42" s="67"/>
      <c r="I42" s="67"/>
    </row>
    <row r="43" spans="1:22" ht="14.25" thickBot="1">
      <c r="B43" s="9"/>
      <c r="C43" s="35"/>
      <c r="D43" s="10"/>
      <c r="E43" s="25" t="s">
        <v>31</v>
      </c>
      <c r="F43" s="58">
        <f>SUM(F41:F42)</f>
        <v>11816</v>
      </c>
      <c r="H43" s="34"/>
    </row>
    <row r="44" spans="1:22">
      <c r="B44" s="9"/>
      <c r="C44" s="20"/>
      <c r="D44" s="21"/>
      <c r="E44" s="22"/>
    </row>
    <row r="45" spans="1:22">
      <c r="B45" s="9"/>
      <c r="C45" s="20"/>
      <c r="D45" s="21"/>
      <c r="E45" s="22"/>
    </row>
  </sheetData>
  <mergeCells count="4">
    <mergeCell ref="G41:I42"/>
    <mergeCell ref="C2:J2"/>
    <mergeCell ref="B36:C36"/>
    <mergeCell ref="A1:F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5"/>
  <sheetViews>
    <sheetView view="pageBreakPreview" topLeftCell="A25" zoomScaleNormal="100" zoomScaleSheetLayoutView="100" workbookViewId="0">
      <selection activeCell="A38" sqref="A38"/>
    </sheetView>
  </sheetViews>
  <sheetFormatPr defaultRowHeight="13.5"/>
  <cols>
    <col min="1" max="1" width="15" style="25" customWidth="1"/>
    <col min="2" max="4" width="8.5" style="1" customWidth="1"/>
    <col min="5" max="5" width="8.375" style="25" customWidth="1"/>
    <col min="6" max="7" width="8.375" style="7" customWidth="1"/>
    <col min="8" max="8" width="8.25" style="1" customWidth="1"/>
    <col min="9" max="9" width="8" style="1" customWidth="1"/>
    <col min="10" max="22" width="9" style="41"/>
    <col min="23" max="16384" width="9" style="1"/>
  </cols>
  <sheetData>
    <row r="1" spans="1:10" ht="27.75" customHeight="1">
      <c r="A1" s="71" t="s">
        <v>25</v>
      </c>
      <c r="B1" s="71"/>
      <c r="C1" s="71"/>
      <c r="D1" s="71"/>
      <c r="E1" s="71"/>
      <c r="F1" s="71"/>
      <c r="G1" s="42"/>
      <c r="H1" s="39"/>
      <c r="I1" s="39"/>
    </row>
    <row r="2" spans="1:10" ht="17.25" customHeight="1">
      <c r="C2" s="68" t="s">
        <v>32</v>
      </c>
      <c r="D2" s="68"/>
      <c r="E2" s="68"/>
      <c r="F2" s="68"/>
      <c r="G2" s="68"/>
      <c r="H2" s="68"/>
      <c r="I2" s="68"/>
      <c r="J2" s="68"/>
    </row>
    <row r="3" spans="1:10" ht="23.25" customHeight="1">
      <c r="A3" s="26" t="s">
        <v>1</v>
      </c>
      <c r="B3" s="26" t="s">
        <v>2</v>
      </c>
      <c r="C3" s="26" t="s">
        <v>3</v>
      </c>
      <c r="D3" s="6" t="s">
        <v>7</v>
      </c>
      <c r="E3" s="6" t="s">
        <v>5</v>
      </c>
      <c r="F3" s="6" t="s">
        <v>6</v>
      </c>
      <c r="G3" s="18" t="s">
        <v>27</v>
      </c>
      <c r="H3" s="37" t="s">
        <v>37</v>
      </c>
      <c r="I3" s="38" t="s">
        <v>38</v>
      </c>
      <c r="J3" s="55" t="s">
        <v>29</v>
      </c>
    </row>
    <row r="4" spans="1:10" ht="16.5" customHeight="1">
      <c r="A4" s="53">
        <v>43466</v>
      </c>
      <c r="B4" s="3"/>
      <c r="C4" s="3"/>
      <c r="D4" s="11"/>
      <c r="E4" s="3"/>
      <c r="F4" s="3"/>
      <c r="G4" s="3"/>
      <c r="H4" s="44"/>
      <c r="I4" s="48"/>
      <c r="J4" s="51"/>
    </row>
    <row r="5" spans="1:10" ht="16.5" customHeight="1">
      <c r="A5" s="16">
        <v>43467</v>
      </c>
      <c r="B5" s="3"/>
      <c r="C5" s="3"/>
      <c r="D5" s="11"/>
      <c r="E5" s="3"/>
      <c r="F5" s="3"/>
      <c r="G5" s="3"/>
      <c r="H5" s="44"/>
      <c r="I5" s="48"/>
      <c r="J5" s="51" t="s">
        <v>30</v>
      </c>
    </row>
    <row r="6" spans="1:10" ht="16.5" customHeight="1">
      <c r="A6" s="16">
        <v>43468</v>
      </c>
      <c r="B6" s="3"/>
      <c r="C6" s="3"/>
      <c r="D6" s="11"/>
      <c r="E6" s="3"/>
      <c r="F6" s="3"/>
      <c r="G6" s="3"/>
      <c r="H6" s="44"/>
      <c r="I6" s="48"/>
      <c r="J6" s="51" t="s">
        <v>30</v>
      </c>
    </row>
    <row r="7" spans="1:10" ht="16.5" customHeight="1">
      <c r="A7" s="16">
        <v>43469</v>
      </c>
      <c r="B7" s="3">
        <v>0.375</v>
      </c>
      <c r="C7" s="3">
        <v>0.84930555555555554</v>
      </c>
      <c r="D7" s="11">
        <f t="shared" ref="D7:D34" si="0">C7-B7</f>
        <v>0.47430555555555554</v>
      </c>
      <c r="E7" s="3">
        <v>4.1666666666666664E-2</v>
      </c>
      <c r="F7" s="3">
        <f t="shared" ref="F7" si="1">D7-E7</f>
        <v>0.43263888888888885</v>
      </c>
      <c r="G7" s="3">
        <v>0.33333333333333331</v>
      </c>
      <c r="H7" s="44">
        <f>F7-G7</f>
        <v>9.9305555555555536E-2</v>
      </c>
      <c r="I7" s="48"/>
      <c r="J7" s="51"/>
    </row>
    <row r="8" spans="1:10" ht="16.5" customHeight="1">
      <c r="A8" s="53">
        <v>43470</v>
      </c>
      <c r="B8" s="3"/>
      <c r="C8" s="3"/>
      <c r="D8" s="11"/>
      <c r="E8" s="3"/>
      <c r="F8" s="3"/>
      <c r="G8" s="3"/>
      <c r="H8" s="44"/>
      <c r="I8" s="48"/>
      <c r="J8" s="51"/>
    </row>
    <row r="9" spans="1:10" ht="16.5" customHeight="1">
      <c r="A9" s="53">
        <v>43471</v>
      </c>
      <c r="B9" s="3"/>
      <c r="C9" s="3"/>
      <c r="D9" s="11"/>
      <c r="E9" s="3"/>
      <c r="F9" s="3"/>
      <c r="G9" s="3"/>
      <c r="H9" s="44"/>
      <c r="I9" s="48"/>
      <c r="J9" s="51"/>
    </row>
    <row r="10" spans="1:10" ht="16.5" customHeight="1">
      <c r="A10" s="16">
        <v>43472</v>
      </c>
      <c r="B10" s="3">
        <v>0.375</v>
      </c>
      <c r="C10" s="3">
        <v>0.75694444444444453</v>
      </c>
      <c r="D10" s="11">
        <f t="shared" ref="D10:D14" si="2">C10-B10</f>
        <v>0.38194444444444453</v>
      </c>
      <c r="E10" s="3">
        <v>4.1666666666666664E-2</v>
      </c>
      <c r="F10" s="3">
        <f t="shared" ref="F10:F14" si="3">D10-E10</f>
        <v>0.34027777777777785</v>
      </c>
      <c r="G10" s="3">
        <v>0.33333333333333331</v>
      </c>
      <c r="H10" s="44">
        <f>F10-G10</f>
        <v>6.9444444444445308E-3</v>
      </c>
      <c r="I10" s="48"/>
      <c r="J10" s="51"/>
    </row>
    <row r="11" spans="1:10" ht="16.5" customHeight="1">
      <c r="A11" s="16">
        <v>43473</v>
      </c>
      <c r="B11" s="3">
        <v>0.375</v>
      </c>
      <c r="C11" s="3">
        <v>0.76388888888888884</v>
      </c>
      <c r="D11" s="11">
        <f t="shared" si="2"/>
        <v>0.38888888888888884</v>
      </c>
      <c r="E11" s="3">
        <v>4.1666666666666664E-2</v>
      </c>
      <c r="F11" s="3">
        <f t="shared" si="3"/>
        <v>0.34722222222222215</v>
      </c>
      <c r="G11" s="3">
        <v>0.33333333333333331</v>
      </c>
      <c r="H11" s="44">
        <f>F11-G11</f>
        <v>1.388888888888884E-2</v>
      </c>
      <c r="I11" s="48"/>
      <c r="J11" s="51"/>
    </row>
    <row r="12" spans="1:10" ht="16.5" customHeight="1">
      <c r="A12" s="16">
        <v>43474</v>
      </c>
      <c r="B12" s="3">
        <v>0.375</v>
      </c>
      <c r="C12" s="3">
        <v>0.75</v>
      </c>
      <c r="D12" s="11">
        <f t="shared" si="2"/>
        <v>0.375</v>
      </c>
      <c r="E12" s="3">
        <v>4.1666666666666664E-2</v>
      </c>
      <c r="F12" s="3">
        <f t="shared" si="3"/>
        <v>0.33333333333333331</v>
      </c>
      <c r="G12" s="3">
        <v>0.33333333333333331</v>
      </c>
      <c r="H12" s="44">
        <f>F12-G12</f>
        <v>0</v>
      </c>
      <c r="I12" s="48"/>
      <c r="J12" s="51"/>
    </row>
    <row r="13" spans="1:10" ht="16.5" customHeight="1">
      <c r="A13" s="16">
        <v>43475</v>
      </c>
      <c r="B13" s="3">
        <v>0.375</v>
      </c>
      <c r="C13" s="3">
        <v>0.75</v>
      </c>
      <c r="D13" s="11">
        <f t="shared" si="2"/>
        <v>0.375</v>
      </c>
      <c r="E13" s="3">
        <v>4.1666666666666664E-2</v>
      </c>
      <c r="F13" s="3">
        <f t="shared" si="3"/>
        <v>0.33333333333333331</v>
      </c>
      <c r="G13" s="3">
        <v>0.33333333333333331</v>
      </c>
      <c r="H13" s="44">
        <f>F13-G13</f>
        <v>0</v>
      </c>
      <c r="I13" s="48"/>
      <c r="J13" s="51"/>
    </row>
    <row r="14" spans="1:10" ht="16.5" customHeight="1">
      <c r="A14" s="16">
        <v>43476</v>
      </c>
      <c r="B14" s="3">
        <v>0.375</v>
      </c>
      <c r="C14" s="3">
        <v>0.75902777777777775</v>
      </c>
      <c r="D14" s="11">
        <f t="shared" si="2"/>
        <v>0.38402777777777775</v>
      </c>
      <c r="E14" s="3">
        <v>4.1666666666666664E-2</v>
      </c>
      <c r="F14" s="3">
        <f t="shared" si="3"/>
        <v>0.34236111111111106</v>
      </c>
      <c r="G14" s="3">
        <v>0.33333333333333331</v>
      </c>
      <c r="H14" s="44">
        <f>F14-G14</f>
        <v>9.0277777777777457E-3</v>
      </c>
      <c r="I14" s="48"/>
      <c r="J14" s="51"/>
    </row>
    <row r="15" spans="1:10" ht="16.5" customHeight="1">
      <c r="A15" s="53">
        <v>43477</v>
      </c>
      <c r="B15" s="3"/>
      <c r="C15" s="3"/>
      <c r="D15" s="11"/>
      <c r="E15" s="3"/>
      <c r="F15" s="3"/>
      <c r="G15" s="3"/>
      <c r="H15" s="44"/>
      <c r="I15" s="48"/>
      <c r="J15" s="51"/>
    </row>
    <row r="16" spans="1:10" ht="16.5" customHeight="1">
      <c r="A16" s="53">
        <v>43478</v>
      </c>
      <c r="B16" s="3"/>
      <c r="C16" s="3"/>
      <c r="D16" s="11"/>
      <c r="E16" s="3"/>
      <c r="F16" s="3"/>
      <c r="G16" s="3"/>
      <c r="H16" s="44"/>
      <c r="I16" s="48"/>
      <c r="J16" s="51"/>
    </row>
    <row r="17" spans="1:10" ht="16.5" customHeight="1">
      <c r="A17" s="53">
        <v>43479</v>
      </c>
      <c r="B17" s="3"/>
      <c r="C17" s="3"/>
      <c r="D17" s="11"/>
      <c r="E17" s="3"/>
      <c r="F17" s="3"/>
      <c r="G17" s="3"/>
      <c r="H17" s="44"/>
      <c r="I17" s="48"/>
      <c r="J17" s="51"/>
    </row>
    <row r="18" spans="1:10" ht="16.5" customHeight="1">
      <c r="A18" s="16">
        <v>43480</v>
      </c>
      <c r="B18" s="3">
        <v>0.375</v>
      </c>
      <c r="C18" s="3">
        <v>0.76388888888888884</v>
      </c>
      <c r="D18" s="11">
        <f t="shared" ref="D17:D21" si="4">C18-B18</f>
        <v>0.38888888888888884</v>
      </c>
      <c r="E18" s="3">
        <v>4.1666666666666664E-2</v>
      </c>
      <c r="F18" s="3">
        <f t="shared" ref="F17:F21" si="5">D18-E18</f>
        <v>0.34722222222222215</v>
      </c>
      <c r="G18" s="3">
        <v>0.33333333333333331</v>
      </c>
      <c r="H18" s="44">
        <f>F18-G18</f>
        <v>1.388888888888884E-2</v>
      </c>
      <c r="I18" s="48"/>
      <c r="J18" s="51"/>
    </row>
    <row r="19" spans="1:10" ht="16.5" customHeight="1">
      <c r="A19" s="16">
        <v>43481</v>
      </c>
      <c r="B19" s="3">
        <v>0.375</v>
      </c>
      <c r="C19" s="3">
        <v>0.75</v>
      </c>
      <c r="D19" s="11">
        <f t="shared" si="4"/>
        <v>0.375</v>
      </c>
      <c r="E19" s="3">
        <v>4.1666666666666664E-2</v>
      </c>
      <c r="F19" s="3">
        <f t="shared" si="5"/>
        <v>0.33333333333333331</v>
      </c>
      <c r="G19" s="3">
        <v>0.33333333333333331</v>
      </c>
      <c r="H19" s="44">
        <f>F19-G19</f>
        <v>0</v>
      </c>
      <c r="I19" s="48"/>
      <c r="J19" s="51"/>
    </row>
    <row r="20" spans="1:10" ht="16.5" customHeight="1">
      <c r="A20" s="16">
        <v>43482</v>
      </c>
      <c r="B20" s="3">
        <v>0.375</v>
      </c>
      <c r="C20" s="3">
        <v>0.75</v>
      </c>
      <c r="D20" s="11">
        <f t="shared" si="4"/>
        <v>0.375</v>
      </c>
      <c r="E20" s="3">
        <v>4.1666666666666664E-2</v>
      </c>
      <c r="F20" s="3">
        <f t="shared" si="5"/>
        <v>0.33333333333333331</v>
      </c>
      <c r="G20" s="3">
        <v>0.33333333333333331</v>
      </c>
      <c r="H20" s="44">
        <f>F20-G20</f>
        <v>0</v>
      </c>
      <c r="I20" s="48"/>
      <c r="J20" s="51"/>
    </row>
    <row r="21" spans="1:10" ht="16.5" customHeight="1">
      <c r="A21" s="16">
        <v>43483</v>
      </c>
      <c r="B21" s="3">
        <v>0.375</v>
      </c>
      <c r="C21" s="3">
        <v>0.75</v>
      </c>
      <c r="D21" s="11">
        <f t="shared" si="4"/>
        <v>0.375</v>
      </c>
      <c r="E21" s="3">
        <v>4.1666666666666664E-2</v>
      </c>
      <c r="F21" s="3">
        <f t="shared" si="5"/>
        <v>0.33333333333333331</v>
      </c>
      <c r="G21" s="3">
        <v>0.33333333333333331</v>
      </c>
      <c r="H21" s="44">
        <f>F21-G21</f>
        <v>0</v>
      </c>
      <c r="I21" s="48"/>
      <c r="J21" s="51"/>
    </row>
    <row r="22" spans="1:10" ht="16.5" customHeight="1">
      <c r="A22" s="53">
        <v>43484</v>
      </c>
      <c r="B22" s="3"/>
      <c r="C22" s="3"/>
      <c r="D22" s="11"/>
      <c r="E22" s="3"/>
      <c r="F22" s="3"/>
      <c r="G22" s="3"/>
      <c r="H22" s="44"/>
      <c r="I22" s="48"/>
      <c r="J22" s="51"/>
    </row>
    <row r="23" spans="1:10" ht="16.5" customHeight="1">
      <c r="A23" s="53">
        <v>43485</v>
      </c>
      <c r="B23" s="3"/>
      <c r="C23" s="3"/>
      <c r="D23" s="11"/>
      <c r="E23" s="3"/>
      <c r="F23" s="3"/>
      <c r="G23" s="3"/>
      <c r="H23" s="44"/>
      <c r="I23" s="48"/>
      <c r="J23" s="51"/>
    </row>
    <row r="24" spans="1:10" ht="16.5" customHeight="1">
      <c r="A24" s="16">
        <v>43486</v>
      </c>
      <c r="B24" s="3">
        <v>0.375</v>
      </c>
      <c r="C24" s="3">
        <v>0.75694444444444453</v>
      </c>
      <c r="D24" s="11">
        <f t="shared" ref="D24:D28" si="6">C24-B24</f>
        <v>0.38194444444444453</v>
      </c>
      <c r="E24" s="3">
        <v>4.1666666666666664E-2</v>
      </c>
      <c r="F24" s="3">
        <f t="shared" ref="F24:F28" si="7">D24-E24</f>
        <v>0.34027777777777785</v>
      </c>
      <c r="G24" s="3">
        <v>0.33333333333333331</v>
      </c>
      <c r="H24" s="44">
        <f>F24-G24</f>
        <v>6.9444444444445308E-3</v>
      </c>
      <c r="I24" s="48"/>
      <c r="J24" s="51"/>
    </row>
    <row r="25" spans="1:10" ht="16.5" customHeight="1">
      <c r="A25" s="16">
        <v>43487</v>
      </c>
      <c r="B25" s="3">
        <v>0.375</v>
      </c>
      <c r="C25" s="3">
        <v>0.76388888888888884</v>
      </c>
      <c r="D25" s="11">
        <f t="shared" si="6"/>
        <v>0.38888888888888884</v>
      </c>
      <c r="E25" s="3">
        <v>4.1666666666666664E-2</v>
      </c>
      <c r="F25" s="3">
        <f t="shared" si="7"/>
        <v>0.34722222222222215</v>
      </c>
      <c r="G25" s="3">
        <v>0.33333333333333331</v>
      </c>
      <c r="H25" s="44">
        <f>F25-G25</f>
        <v>1.388888888888884E-2</v>
      </c>
      <c r="I25" s="48"/>
      <c r="J25" s="51"/>
    </row>
    <row r="26" spans="1:10" ht="16.5" customHeight="1">
      <c r="A26" s="16">
        <v>43488</v>
      </c>
      <c r="B26" s="3">
        <v>0.375</v>
      </c>
      <c r="C26" s="3">
        <v>0.79861111111111116</v>
      </c>
      <c r="D26" s="11">
        <f t="shared" si="6"/>
        <v>0.42361111111111116</v>
      </c>
      <c r="E26" s="3">
        <v>4.1666666666666664E-2</v>
      </c>
      <c r="F26" s="3">
        <f t="shared" si="7"/>
        <v>0.38194444444444448</v>
      </c>
      <c r="G26" s="3">
        <v>0.33333333333333331</v>
      </c>
      <c r="H26" s="44">
        <f>F26-G26</f>
        <v>4.861111111111116E-2</v>
      </c>
      <c r="I26" s="48"/>
      <c r="J26" s="51"/>
    </row>
    <row r="27" spans="1:10" ht="16.5" customHeight="1">
      <c r="A27" s="16">
        <v>43489</v>
      </c>
      <c r="B27" s="3">
        <v>0.375</v>
      </c>
      <c r="C27" s="3">
        <v>0.77500000000000002</v>
      </c>
      <c r="D27" s="11">
        <f t="shared" si="6"/>
        <v>0.4</v>
      </c>
      <c r="E27" s="3">
        <v>4.1666666666666664E-2</v>
      </c>
      <c r="F27" s="3">
        <f t="shared" si="7"/>
        <v>0.35833333333333334</v>
      </c>
      <c r="G27" s="3">
        <v>0.33333333333333331</v>
      </c>
      <c r="H27" s="44">
        <f>F27-G27</f>
        <v>2.5000000000000022E-2</v>
      </c>
      <c r="I27" s="48"/>
      <c r="J27" s="51"/>
    </row>
    <row r="28" spans="1:10" ht="16.5" customHeight="1">
      <c r="A28" s="16">
        <v>43490</v>
      </c>
      <c r="B28" s="3">
        <v>0.375</v>
      </c>
      <c r="C28" s="3">
        <v>0.75</v>
      </c>
      <c r="D28" s="11">
        <f t="shared" si="6"/>
        <v>0.375</v>
      </c>
      <c r="E28" s="3">
        <v>4.1666666666666664E-2</v>
      </c>
      <c r="F28" s="3">
        <f t="shared" si="7"/>
        <v>0.33333333333333331</v>
      </c>
      <c r="G28" s="3">
        <v>0.33333333333333331</v>
      </c>
      <c r="H28" s="44">
        <f>F28-G28</f>
        <v>0</v>
      </c>
      <c r="I28" s="48"/>
      <c r="J28" s="51"/>
    </row>
    <row r="29" spans="1:10" ht="16.5" customHeight="1">
      <c r="A29" s="53">
        <v>43491</v>
      </c>
      <c r="B29" s="3"/>
      <c r="C29" s="3"/>
      <c r="D29" s="11"/>
      <c r="E29" s="3"/>
      <c r="F29" s="3"/>
      <c r="G29" s="3"/>
      <c r="H29" s="44"/>
      <c r="I29" s="48"/>
      <c r="J29" s="51"/>
    </row>
    <row r="30" spans="1:10" ht="16.5" customHeight="1">
      <c r="A30" s="53">
        <v>43492</v>
      </c>
      <c r="B30" s="3"/>
      <c r="C30" s="3"/>
      <c r="D30" s="11"/>
      <c r="E30" s="3"/>
      <c r="F30" s="3"/>
      <c r="G30" s="3"/>
      <c r="H30" s="44"/>
      <c r="I30" s="48"/>
      <c r="J30" s="51"/>
    </row>
    <row r="31" spans="1:10" ht="16.5" customHeight="1">
      <c r="A31" s="16">
        <v>43493</v>
      </c>
      <c r="B31" s="3">
        <v>0.375</v>
      </c>
      <c r="C31" s="3">
        <v>0.86458333333333337</v>
      </c>
      <c r="D31" s="11">
        <f t="shared" si="0"/>
        <v>0.48958333333333337</v>
      </c>
      <c r="E31" s="3">
        <v>4.1666666666666664E-2</v>
      </c>
      <c r="F31" s="3">
        <f t="shared" ref="F31:F34" si="8">D31-E31</f>
        <v>0.44791666666666669</v>
      </c>
      <c r="G31" s="3">
        <v>0.33333333333333331</v>
      </c>
      <c r="H31" s="44">
        <f>F31-G31</f>
        <v>0.11458333333333337</v>
      </c>
      <c r="I31" s="48"/>
      <c r="J31" s="51"/>
    </row>
    <row r="32" spans="1:10" ht="16.5" customHeight="1">
      <c r="A32" s="16">
        <v>43494</v>
      </c>
      <c r="B32" s="3">
        <v>0.375</v>
      </c>
      <c r="C32" s="3">
        <v>0.7729166666666667</v>
      </c>
      <c r="D32" s="11">
        <f t="shared" si="0"/>
        <v>0.3979166666666667</v>
      </c>
      <c r="E32" s="3">
        <v>4.1666666666666664E-2</v>
      </c>
      <c r="F32" s="3">
        <f t="shared" si="8"/>
        <v>0.35625000000000001</v>
      </c>
      <c r="G32" s="3">
        <v>0.33333333333333331</v>
      </c>
      <c r="H32" s="44">
        <f>F32-G32</f>
        <v>2.2916666666666696E-2</v>
      </c>
      <c r="I32" s="48"/>
      <c r="J32" s="51"/>
    </row>
    <row r="33" spans="1:22" ht="16.5" customHeight="1">
      <c r="A33" s="16">
        <v>43495</v>
      </c>
      <c r="B33" s="3">
        <v>0.375</v>
      </c>
      <c r="C33" s="3">
        <v>0.75</v>
      </c>
      <c r="D33" s="11">
        <f t="shared" si="0"/>
        <v>0.375</v>
      </c>
      <c r="E33" s="3">
        <v>4.1666666666666664E-2</v>
      </c>
      <c r="F33" s="3">
        <f t="shared" si="8"/>
        <v>0.33333333333333331</v>
      </c>
      <c r="G33" s="3">
        <v>0.33333333333333331</v>
      </c>
      <c r="H33" s="44">
        <f>F33-G33</f>
        <v>0</v>
      </c>
      <c r="I33" s="48"/>
      <c r="J33" s="51"/>
    </row>
    <row r="34" spans="1:22" ht="16.5" customHeight="1">
      <c r="A34" s="16">
        <v>43496</v>
      </c>
      <c r="B34" s="3">
        <v>0.375</v>
      </c>
      <c r="C34" s="3">
        <v>0.9291666666666667</v>
      </c>
      <c r="D34" s="11">
        <f t="shared" si="0"/>
        <v>0.5541666666666667</v>
      </c>
      <c r="E34" s="3">
        <v>4.1666666666666664E-2</v>
      </c>
      <c r="F34" s="3">
        <f t="shared" si="8"/>
        <v>0.51250000000000007</v>
      </c>
      <c r="G34" s="3">
        <v>0.33333333333333331</v>
      </c>
      <c r="H34" s="44">
        <f>F34-G34</f>
        <v>0.17916666666666675</v>
      </c>
      <c r="I34" s="48">
        <v>18</v>
      </c>
      <c r="J34" s="51"/>
    </row>
    <row r="35" spans="1:22" ht="16.5" customHeight="1">
      <c r="A35" s="25" t="s">
        <v>19</v>
      </c>
      <c r="D35" s="8"/>
      <c r="H35" s="17"/>
      <c r="I35" s="49"/>
    </row>
    <row r="36" spans="1:22" ht="16.5" customHeight="1">
      <c r="A36" s="25" t="s">
        <v>20</v>
      </c>
      <c r="B36" s="69" t="s">
        <v>0</v>
      </c>
      <c r="C36" s="70"/>
      <c r="D36" s="12">
        <f>SUM(D4:D34)</f>
        <v>7.6791666666666671</v>
      </c>
      <c r="E36" s="12">
        <f t="shared" ref="E36" si="9">SUM(E4:E34)</f>
        <v>0.79166666666666641</v>
      </c>
      <c r="F36" s="12">
        <f>SUM(F4:F34)</f>
        <v>6.8875000000000002</v>
      </c>
      <c r="G36" s="12">
        <f>SUM(G4:G34)</f>
        <v>6.3333333333333313</v>
      </c>
      <c r="H36" s="45">
        <f>SUM(H4:H35)</f>
        <v>0.55416666666666692</v>
      </c>
      <c r="I36" s="50">
        <f>SUM(I4:I35)</f>
        <v>18</v>
      </c>
    </row>
    <row r="37" spans="1:22" ht="16.5" customHeight="1">
      <c r="B37" s="13"/>
      <c r="C37" s="13"/>
      <c r="D37" s="14"/>
      <c r="E37" s="14"/>
      <c r="F37" s="14"/>
      <c r="G37" s="14"/>
      <c r="H37" s="24"/>
      <c r="I37" s="27"/>
    </row>
    <row r="38" spans="1:22" s="33" customFormat="1" ht="16.5" customHeight="1">
      <c r="A38" s="28" t="s">
        <v>40</v>
      </c>
      <c r="B38" s="29" t="s">
        <v>23</v>
      </c>
      <c r="C38" s="29" t="s">
        <v>39</v>
      </c>
      <c r="D38" s="30" t="s">
        <v>24</v>
      </c>
      <c r="E38" s="30" t="s">
        <v>10</v>
      </c>
      <c r="F38" s="30"/>
      <c r="G38" s="30"/>
      <c r="H38" s="31"/>
      <c r="I38" s="32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6.5" customHeight="1">
      <c r="A39" s="19">
        <v>200000</v>
      </c>
      <c r="B39" s="13">
        <v>174</v>
      </c>
      <c r="C39" s="23">
        <f>A39/B39</f>
        <v>1149.4252873563219</v>
      </c>
      <c r="D39" s="24">
        <v>1438</v>
      </c>
      <c r="E39" s="24">
        <v>287</v>
      </c>
      <c r="F39" s="14"/>
      <c r="G39" s="14"/>
      <c r="H39" s="15"/>
      <c r="I39" s="15"/>
    </row>
    <row r="40" spans="1:22" ht="16.5" customHeight="1">
      <c r="B40" s="13"/>
      <c r="C40" s="61" t="s">
        <v>34</v>
      </c>
      <c r="D40" s="62" t="s">
        <v>39</v>
      </c>
      <c r="E40" s="62" t="s">
        <v>36</v>
      </c>
      <c r="F40" s="63" t="s">
        <v>35</v>
      </c>
      <c r="G40" s="14"/>
      <c r="H40" s="15"/>
      <c r="I40" s="15"/>
    </row>
    <row r="41" spans="1:22">
      <c r="B41" s="9" t="s">
        <v>8</v>
      </c>
      <c r="C41" s="46">
        <f>H36</f>
        <v>0.55416666666666692</v>
      </c>
      <c r="D41" s="36">
        <f>D39</f>
        <v>1438</v>
      </c>
      <c r="E41" s="64">
        <f>C41*D41*24</f>
        <v>19125.400000000009</v>
      </c>
      <c r="F41" s="57">
        <f>ROUNDUP(E41,0)</f>
        <v>19126</v>
      </c>
      <c r="G41" s="65" t="s">
        <v>28</v>
      </c>
      <c r="H41" s="66"/>
      <c r="I41" s="66"/>
    </row>
    <row r="42" spans="1:22" ht="14.25" thickBot="1">
      <c r="B42" s="9" t="s">
        <v>10</v>
      </c>
      <c r="C42" s="52">
        <f>I36</f>
        <v>18</v>
      </c>
      <c r="D42" s="36">
        <f>E39</f>
        <v>287</v>
      </c>
      <c r="E42" s="64">
        <f>C42/60*D42</f>
        <v>86.1</v>
      </c>
      <c r="F42" s="56">
        <f>ROUNDUP(E42,0)</f>
        <v>87</v>
      </c>
      <c r="G42" s="67"/>
      <c r="H42" s="67"/>
      <c r="I42" s="67"/>
    </row>
    <row r="43" spans="1:22" ht="14.25" thickBot="1">
      <c r="B43" s="9"/>
      <c r="C43" s="35"/>
      <c r="D43" s="10"/>
      <c r="E43" s="25" t="s">
        <v>31</v>
      </c>
      <c r="F43" s="59">
        <f>SUM(F41:F42)</f>
        <v>19213</v>
      </c>
      <c r="H43" s="34"/>
    </row>
    <row r="44" spans="1:22">
      <c r="B44" s="9"/>
      <c r="C44" s="20"/>
      <c r="D44" s="21"/>
      <c r="E44" s="22"/>
    </row>
    <row r="45" spans="1:22">
      <c r="B45" s="9"/>
      <c r="C45" s="20"/>
      <c r="D45" s="21"/>
      <c r="E45" s="22"/>
    </row>
  </sheetData>
  <mergeCells count="4">
    <mergeCell ref="G41:I42"/>
    <mergeCell ref="C2:J2"/>
    <mergeCell ref="B36:C36"/>
    <mergeCell ref="A1:F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5"/>
  <sheetViews>
    <sheetView view="pageBreakPreview" zoomScaleNormal="100" zoomScaleSheetLayoutView="100" workbookViewId="0">
      <selection activeCell="A38" sqref="A38"/>
    </sheetView>
  </sheetViews>
  <sheetFormatPr defaultRowHeight="13.5"/>
  <cols>
    <col min="1" max="1" width="15" style="25" customWidth="1"/>
    <col min="2" max="4" width="8.5" style="1" customWidth="1"/>
    <col min="5" max="5" width="8.375" style="25" customWidth="1"/>
    <col min="6" max="7" width="8.375" style="7" customWidth="1"/>
    <col min="8" max="8" width="8.25" style="1" customWidth="1"/>
    <col min="9" max="9" width="8" style="1" customWidth="1"/>
    <col min="10" max="22" width="9" style="41"/>
    <col min="23" max="16384" width="9" style="1"/>
  </cols>
  <sheetData>
    <row r="1" spans="1:10" ht="27.75" customHeight="1">
      <c r="A1" s="71" t="s">
        <v>25</v>
      </c>
      <c r="B1" s="71"/>
      <c r="C1" s="71"/>
      <c r="D1" s="71"/>
      <c r="E1" s="71"/>
      <c r="F1" s="71"/>
      <c r="G1" s="42"/>
      <c r="H1" s="39"/>
      <c r="I1" s="39"/>
    </row>
    <row r="2" spans="1:10" ht="17.25" customHeight="1">
      <c r="C2" s="68" t="s">
        <v>32</v>
      </c>
      <c r="D2" s="68"/>
      <c r="E2" s="68"/>
      <c r="F2" s="68"/>
      <c r="G2" s="68"/>
      <c r="H2" s="68"/>
      <c r="I2" s="68"/>
      <c r="J2" s="68"/>
    </row>
    <row r="3" spans="1:10" ht="23.25" customHeight="1">
      <c r="A3" s="26" t="s">
        <v>1</v>
      </c>
      <c r="B3" s="26" t="s">
        <v>2</v>
      </c>
      <c r="C3" s="26" t="s">
        <v>3</v>
      </c>
      <c r="D3" s="6" t="s">
        <v>7</v>
      </c>
      <c r="E3" s="6" t="s">
        <v>5</v>
      </c>
      <c r="F3" s="6" t="s">
        <v>6</v>
      </c>
      <c r="G3" s="18" t="s">
        <v>27</v>
      </c>
      <c r="H3" s="37" t="s">
        <v>37</v>
      </c>
      <c r="I3" s="38" t="s">
        <v>38</v>
      </c>
      <c r="J3" s="55" t="s">
        <v>29</v>
      </c>
    </row>
    <row r="4" spans="1:10" ht="16.5" customHeight="1">
      <c r="A4" s="16">
        <v>43497</v>
      </c>
      <c r="B4" s="3">
        <v>0.375</v>
      </c>
      <c r="C4" s="3">
        <v>0.77500000000000002</v>
      </c>
      <c r="D4" s="11">
        <f t="shared" ref="D4:D11" si="0">C4-B4</f>
        <v>0.4</v>
      </c>
      <c r="E4" s="3">
        <v>4.1666666666666664E-2</v>
      </c>
      <c r="F4" s="3">
        <f t="shared" ref="F4:F11" si="1">D4-E4</f>
        <v>0.35833333333333334</v>
      </c>
      <c r="G4" s="3">
        <v>0.33333333333333331</v>
      </c>
      <c r="H4" s="44">
        <f t="shared" ref="H4:H11" si="2">F4-G4</f>
        <v>2.5000000000000022E-2</v>
      </c>
      <c r="I4" s="48"/>
      <c r="J4" s="51"/>
    </row>
    <row r="5" spans="1:10" ht="16.5" customHeight="1">
      <c r="A5" s="53">
        <v>43498</v>
      </c>
      <c r="B5" s="3"/>
      <c r="C5" s="3"/>
      <c r="D5" s="11"/>
      <c r="E5" s="3"/>
      <c r="F5" s="3"/>
      <c r="G5" s="3"/>
      <c r="H5" s="44"/>
      <c r="I5" s="48"/>
      <c r="J5" s="51"/>
    </row>
    <row r="6" spans="1:10" ht="16.5" customHeight="1">
      <c r="A6" s="53">
        <v>43499</v>
      </c>
      <c r="B6" s="3"/>
      <c r="C6" s="3"/>
      <c r="D6" s="11"/>
      <c r="E6" s="3"/>
      <c r="F6" s="3"/>
      <c r="G6" s="3"/>
      <c r="H6" s="44"/>
      <c r="I6" s="48"/>
      <c r="J6" s="51"/>
    </row>
    <row r="7" spans="1:10" ht="16.5" customHeight="1">
      <c r="A7" s="16">
        <v>43500</v>
      </c>
      <c r="B7" s="3">
        <v>0.375</v>
      </c>
      <c r="C7" s="3">
        <v>0.75694444444444453</v>
      </c>
      <c r="D7" s="11">
        <f t="shared" si="0"/>
        <v>0.38194444444444453</v>
      </c>
      <c r="E7" s="3">
        <v>4.1666666666666664E-2</v>
      </c>
      <c r="F7" s="3">
        <f t="shared" si="1"/>
        <v>0.34027777777777785</v>
      </c>
      <c r="G7" s="3">
        <v>0.33333333333333331</v>
      </c>
      <c r="H7" s="44">
        <f t="shared" si="2"/>
        <v>6.9444444444445308E-3</v>
      </c>
      <c r="I7" s="48"/>
      <c r="J7" s="51"/>
    </row>
    <row r="8" spans="1:10" ht="16.5" customHeight="1">
      <c r="A8" s="16">
        <v>43501</v>
      </c>
      <c r="B8" s="3">
        <v>0.375</v>
      </c>
      <c r="C8" s="3">
        <v>0.76388888888888884</v>
      </c>
      <c r="D8" s="11">
        <f t="shared" si="0"/>
        <v>0.38888888888888884</v>
      </c>
      <c r="E8" s="3">
        <v>4.1666666666666664E-2</v>
      </c>
      <c r="F8" s="3">
        <f t="shared" si="1"/>
        <v>0.34722222222222215</v>
      </c>
      <c r="G8" s="3">
        <v>0.33333333333333331</v>
      </c>
      <c r="H8" s="44">
        <f t="shared" si="2"/>
        <v>1.388888888888884E-2</v>
      </c>
      <c r="I8" s="48"/>
      <c r="J8" s="51"/>
    </row>
    <row r="9" spans="1:10" ht="16.5" customHeight="1">
      <c r="A9" s="16">
        <v>43502</v>
      </c>
      <c r="B9" s="3">
        <v>0.375</v>
      </c>
      <c r="C9" s="3">
        <v>0.79861111111111116</v>
      </c>
      <c r="D9" s="11">
        <f t="shared" si="0"/>
        <v>0.42361111111111116</v>
      </c>
      <c r="E9" s="3">
        <v>4.1666666666666664E-2</v>
      </c>
      <c r="F9" s="3">
        <f t="shared" si="1"/>
        <v>0.38194444444444448</v>
      </c>
      <c r="G9" s="3">
        <v>0.33333333333333331</v>
      </c>
      <c r="H9" s="44">
        <f t="shared" si="2"/>
        <v>4.861111111111116E-2</v>
      </c>
      <c r="I9" s="48"/>
      <c r="J9" s="51"/>
    </row>
    <row r="10" spans="1:10" ht="16.5" customHeight="1">
      <c r="A10" s="16">
        <v>43503</v>
      </c>
      <c r="B10" s="3">
        <v>0.375</v>
      </c>
      <c r="C10" s="3">
        <v>0.75</v>
      </c>
      <c r="D10" s="11">
        <f t="shared" si="0"/>
        <v>0.375</v>
      </c>
      <c r="E10" s="3">
        <v>4.1666666666666664E-2</v>
      </c>
      <c r="F10" s="3">
        <f t="shared" si="1"/>
        <v>0.33333333333333331</v>
      </c>
      <c r="G10" s="3">
        <v>0.33333333333333331</v>
      </c>
      <c r="H10" s="44">
        <f t="shared" si="2"/>
        <v>0</v>
      </c>
      <c r="I10" s="48"/>
      <c r="J10" s="51"/>
    </row>
    <row r="11" spans="1:10" ht="16.5" customHeight="1">
      <c r="A11" s="16">
        <v>43504</v>
      </c>
      <c r="B11" s="3">
        <v>0.375</v>
      </c>
      <c r="C11" s="3">
        <v>0.75</v>
      </c>
      <c r="D11" s="11">
        <f t="shared" si="0"/>
        <v>0.375</v>
      </c>
      <c r="E11" s="3">
        <v>4.1666666666666664E-2</v>
      </c>
      <c r="F11" s="3">
        <f t="shared" si="1"/>
        <v>0.33333333333333331</v>
      </c>
      <c r="G11" s="3">
        <v>0.33333333333333331</v>
      </c>
      <c r="H11" s="44">
        <f t="shared" si="2"/>
        <v>0</v>
      </c>
      <c r="I11" s="48"/>
      <c r="J11" s="51"/>
    </row>
    <row r="12" spans="1:10" ht="16.5" customHeight="1">
      <c r="A12" s="53">
        <v>43505</v>
      </c>
      <c r="B12" s="3"/>
      <c r="C12" s="3"/>
      <c r="D12" s="11"/>
      <c r="E12" s="3"/>
      <c r="F12" s="3"/>
      <c r="G12" s="3"/>
      <c r="H12" s="44"/>
      <c r="I12" s="48"/>
      <c r="J12" s="51"/>
    </row>
    <row r="13" spans="1:10" ht="16.5" customHeight="1">
      <c r="A13" s="53">
        <v>43506</v>
      </c>
      <c r="B13" s="3"/>
      <c r="C13" s="3"/>
      <c r="D13" s="11"/>
      <c r="E13" s="3"/>
      <c r="F13" s="3"/>
      <c r="G13" s="3"/>
      <c r="H13" s="44"/>
      <c r="I13" s="48"/>
      <c r="J13" s="51"/>
    </row>
    <row r="14" spans="1:10" ht="16.5" customHeight="1">
      <c r="A14" s="53">
        <v>43507</v>
      </c>
      <c r="B14" s="3"/>
      <c r="C14" s="3"/>
      <c r="D14" s="11"/>
      <c r="E14" s="3"/>
      <c r="F14" s="3"/>
      <c r="G14" s="3"/>
      <c r="H14" s="44"/>
      <c r="I14" s="48"/>
      <c r="J14" s="51"/>
    </row>
    <row r="15" spans="1:10" ht="16.5" customHeight="1">
      <c r="A15" s="16">
        <v>43508</v>
      </c>
      <c r="B15" s="3">
        <v>0.375</v>
      </c>
      <c r="C15" s="3">
        <v>0.76388888888888884</v>
      </c>
      <c r="D15" s="11">
        <f t="shared" ref="D14:D18" si="3">C15-B15</f>
        <v>0.38888888888888884</v>
      </c>
      <c r="E15" s="3">
        <v>4.1666666666666664E-2</v>
      </c>
      <c r="F15" s="3">
        <f t="shared" ref="F14:F18" si="4">D15-E15</f>
        <v>0.34722222222222215</v>
      </c>
      <c r="G15" s="3">
        <v>0.33333333333333331</v>
      </c>
      <c r="H15" s="44">
        <f>F15-G15</f>
        <v>1.388888888888884E-2</v>
      </c>
      <c r="I15" s="48"/>
      <c r="J15" s="51"/>
    </row>
    <row r="16" spans="1:10" ht="16.5" customHeight="1">
      <c r="A16" s="16">
        <v>43509</v>
      </c>
      <c r="B16" s="3">
        <v>0.375</v>
      </c>
      <c r="C16" s="3">
        <v>0.79861111111111116</v>
      </c>
      <c r="D16" s="11">
        <f t="shared" si="3"/>
        <v>0.42361111111111116</v>
      </c>
      <c r="E16" s="3">
        <v>4.1666666666666664E-2</v>
      </c>
      <c r="F16" s="3">
        <f t="shared" si="4"/>
        <v>0.38194444444444448</v>
      </c>
      <c r="G16" s="3">
        <v>0.33333333333333331</v>
      </c>
      <c r="H16" s="44">
        <f>F16-G16</f>
        <v>4.861111111111116E-2</v>
      </c>
      <c r="I16" s="48"/>
      <c r="J16" s="51"/>
    </row>
    <row r="17" spans="1:10" ht="16.5" customHeight="1">
      <c r="A17" s="16">
        <v>43510</v>
      </c>
      <c r="B17" s="3">
        <v>0.375</v>
      </c>
      <c r="C17" s="3">
        <v>0.75</v>
      </c>
      <c r="D17" s="11">
        <f t="shared" si="3"/>
        <v>0.375</v>
      </c>
      <c r="E17" s="3">
        <v>4.1666666666666664E-2</v>
      </c>
      <c r="F17" s="3">
        <f t="shared" si="4"/>
        <v>0.33333333333333331</v>
      </c>
      <c r="G17" s="3">
        <v>0.33333333333333331</v>
      </c>
      <c r="H17" s="44">
        <f>F17-G17</f>
        <v>0</v>
      </c>
      <c r="I17" s="48"/>
      <c r="J17" s="51"/>
    </row>
    <row r="18" spans="1:10" ht="16.5" customHeight="1">
      <c r="A18" s="16">
        <v>43511</v>
      </c>
      <c r="B18" s="3">
        <v>0.375</v>
      </c>
      <c r="C18" s="3">
        <v>0.75</v>
      </c>
      <c r="D18" s="11">
        <f t="shared" si="3"/>
        <v>0.375</v>
      </c>
      <c r="E18" s="3">
        <v>4.1666666666666664E-2</v>
      </c>
      <c r="F18" s="3">
        <f t="shared" si="4"/>
        <v>0.33333333333333331</v>
      </c>
      <c r="G18" s="3">
        <v>0.33333333333333331</v>
      </c>
      <c r="H18" s="44">
        <f>F18-G18</f>
        <v>0</v>
      </c>
      <c r="I18" s="48"/>
      <c r="J18" s="51"/>
    </row>
    <row r="19" spans="1:10" ht="16.5" customHeight="1">
      <c r="A19" s="53">
        <v>43512</v>
      </c>
      <c r="B19" s="3"/>
      <c r="C19" s="3"/>
      <c r="D19" s="11"/>
      <c r="E19" s="3"/>
      <c r="F19" s="3"/>
      <c r="G19" s="3"/>
      <c r="H19" s="44"/>
      <c r="I19" s="48"/>
      <c r="J19" s="51"/>
    </row>
    <row r="20" spans="1:10" ht="16.5" customHeight="1">
      <c r="A20" s="53">
        <v>43513</v>
      </c>
      <c r="B20" s="3"/>
      <c r="C20" s="3"/>
      <c r="D20" s="11"/>
      <c r="E20" s="3"/>
      <c r="F20" s="3"/>
      <c r="G20" s="3"/>
      <c r="H20" s="44"/>
      <c r="I20" s="48"/>
      <c r="J20" s="51"/>
    </row>
    <row r="21" spans="1:10" ht="16.5" customHeight="1">
      <c r="A21" s="16">
        <v>43514</v>
      </c>
      <c r="B21" s="3">
        <v>0.375</v>
      </c>
      <c r="C21" s="3">
        <v>0.75694444444444453</v>
      </c>
      <c r="D21" s="11">
        <f t="shared" ref="D21:D25" si="5">C21-B21</f>
        <v>0.38194444444444453</v>
      </c>
      <c r="E21" s="3">
        <v>4.1666666666666664E-2</v>
      </c>
      <c r="F21" s="3">
        <f t="shared" ref="F21:F25" si="6">D21-E21</f>
        <v>0.34027777777777785</v>
      </c>
      <c r="G21" s="3">
        <v>0.33333333333333331</v>
      </c>
      <c r="H21" s="44">
        <f>F21-G21</f>
        <v>6.9444444444445308E-3</v>
      </c>
      <c r="I21" s="48"/>
      <c r="J21" s="51"/>
    </row>
    <row r="22" spans="1:10" ht="16.5" customHeight="1">
      <c r="A22" s="16">
        <v>43515</v>
      </c>
      <c r="B22" s="3">
        <v>0.375</v>
      </c>
      <c r="C22" s="3">
        <v>0.76388888888888884</v>
      </c>
      <c r="D22" s="11">
        <f t="shared" si="5"/>
        <v>0.38888888888888884</v>
      </c>
      <c r="E22" s="3">
        <v>4.1666666666666664E-2</v>
      </c>
      <c r="F22" s="3">
        <f t="shared" si="6"/>
        <v>0.34722222222222215</v>
      </c>
      <c r="G22" s="3">
        <v>0.33333333333333331</v>
      </c>
      <c r="H22" s="44">
        <f>F22-G22</f>
        <v>1.388888888888884E-2</v>
      </c>
      <c r="I22" s="48"/>
      <c r="J22" s="51"/>
    </row>
    <row r="23" spans="1:10" ht="16.5" customHeight="1">
      <c r="A23" s="16">
        <v>43516</v>
      </c>
      <c r="B23" s="3">
        <v>0.375</v>
      </c>
      <c r="C23" s="3">
        <v>0.79861111111111116</v>
      </c>
      <c r="D23" s="11">
        <f t="shared" si="5"/>
        <v>0.42361111111111116</v>
      </c>
      <c r="E23" s="3">
        <v>4.1666666666666664E-2</v>
      </c>
      <c r="F23" s="3">
        <f t="shared" si="6"/>
        <v>0.38194444444444448</v>
      </c>
      <c r="G23" s="3">
        <v>0.33333333333333331</v>
      </c>
      <c r="H23" s="44">
        <f>F23-G23</f>
        <v>4.861111111111116E-2</v>
      </c>
      <c r="I23" s="48"/>
      <c r="J23" s="51"/>
    </row>
    <row r="24" spans="1:10" ht="16.5" customHeight="1">
      <c r="A24" s="16">
        <v>43517</v>
      </c>
      <c r="B24" s="3">
        <v>0.375</v>
      </c>
      <c r="C24" s="3">
        <v>0.75</v>
      </c>
      <c r="D24" s="11">
        <f t="shared" si="5"/>
        <v>0.375</v>
      </c>
      <c r="E24" s="3">
        <v>4.1666666666666664E-2</v>
      </c>
      <c r="F24" s="3">
        <f t="shared" si="6"/>
        <v>0.33333333333333331</v>
      </c>
      <c r="G24" s="3">
        <v>0.33333333333333331</v>
      </c>
      <c r="H24" s="44">
        <f>F24-G24</f>
        <v>0</v>
      </c>
      <c r="I24" s="48"/>
      <c r="J24" s="51"/>
    </row>
    <row r="25" spans="1:10" ht="16.5" customHeight="1">
      <c r="A25" s="16">
        <v>43518</v>
      </c>
      <c r="B25" s="3">
        <v>0.375</v>
      </c>
      <c r="C25" s="3">
        <v>0.75</v>
      </c>
      <c r="D25" s="11">
        <f t="shared" si="5"/>
        <v>0.375</v>
      </c>
      <c r="E25" s="3">
        <v>4.1666666666666664E-2</v>
      </c>
      <c r="F25" s="3">
        <f t="shared" si="6"/>
        <v>0.33333333333333331</v>
      </c>
      <c r="G25" s="3">
        <v>0.33333333333333331</v>
      </c>
      <c r="H25" s="44">
        <f>F25-G25</f>
        <v>0</v>
      </c>
      <c r="I25" s="48"/>
      <c r="J25" s="51"/>
    </row>
    <row r="26" spans="1:10" ht="16.5" customHeight="1">
      <c r="A26" s="53">
        <v>43519</v>
      </c>
      <c r="B26" s="3"/>
      <c r="C26" s="3"/>
      <c r="D26" s="11"/>
      <c r="E26" s="3"/>
      <c r="F26" s="3"/>
      <c r="G26" s="3"/>
      <c r="H26" s="44"/>
      <c r="I26" s="48"/>
      <c r="J26" s="51"/>
    </row>
    <row r="27" spans="1:10" ht="16.5" customHeight="1">
      <c r="A27" s="53">
        <v>43520</v>
      </c>
      <c r="B27" s="3"/>
      <c r="C27" s="3"/>
      <c r="D27" s="11"/>
      <c r="E27" s="3"/>
      <c r="F27" s="3"/>
      <c r="G27" s="3"/>
      <c r="H27" s="44"/>
      <c r="I27" s="48"/>
      <c r="J27" s="51"/>
    </row>
    <row r="28" spans="1:10" ht="16.5" customHeight="1">
      <c r="A28" s="16">
        <v>43521</v>
      </c>
      <c r="B28" s="3">
        <v>0.375</v>
      </c>
      <c r="C28" s="3">
        <v>0.75694444444444453</v>
      </c>
      <c r="D28" s="11">
        <f t="shared" ref="D28:D31" si="7">C28-B28</f>
        <v>0.38194444444444453</v>
      </c>
      <c r="E28" s="3">
        <v>4.1666666666666664E-2</v>
      </c>
      <c r="F28" s="3">
        <f t="shared" ref="F28:F31" si="8">D28-E28</f>
        <v>0.34027777777777785</v>
      </c>
      <c r="G28" s="3">
        <v>0.33333333333333331</v>
      </c>
      <c r="H28" s="44">
        <f>F28-G28</f>
        <v>6.9444444444445308E-3</v>
      </c>
      <c r="I28" s="48"/>
      <c r="J28" s="51"/>
    </row>
    <row r="29" spans="1:10" ht="16.5" customHeight="1">
      <c r="A29" s="16">
        <v>43522</v>
      </c>
      <c r="B29" s="3">
        <v>0.375</v>
      </c>
      <c r="C29" s="3">
        <v>0.76388888888888884</v>
      </c>
      <c r="D29" s="11">
        <f t="shared" si="7"/>
        <v>0.38888888888888884</v>
      </c>
      <c r="E29" s="3">
        <v>4.1666666666666664E-2</v>
      </c>
      <c r="F29" s="3">
        <f t="shared" si="8"/>
        <v>0.34722222222222215</v>
      </c>
      <c r="G29" s="3">
        <v>0.33333333333333331</v>
      </c>
      <c r="H29" s="44">
        <f>F29-G29</f>
        <v>1.388888888888884E-2</v>
      </c>
      <c r="I29" s="48"/>
      <c r="J29" s="51"/>
    </row>
    <row r="30" spans="1:10" ht="16.5" customHeight="1">
      <c r="A30" s="16">
        <v>43523</v>
      </c>
      <c r="B30" s="3">
        <v>0.375</v>
      </c>
      <c r="C30" s="3">
        <v>0.9291666666666667</v>
      </c>
      <c r="D30" s="11">
        <f t="shared" si="7"/>
        <v>0.5541666666666667</v>
      </c>
      <c r="E30" s="3">
        <v>4.1666666666666664E-2</v>
      </c>
      <c r="F30" s="3">
        <f t="shared" si="8"/>
        <v>0.51250000000000007</v>
      </c>
      <c r="G30" s="3">
        <v>0.33333333333333331</v>
      </c>
      <c r="H30" s="44">
        <f>F30-G30</f>
        <v>0.17916666666666675</v>
      </c>
      <c r="I30" s="48">
        <v>18</v>
      </c>
      <c r="J30" s="51"/>
    </row>
    <row r="31" spans="1:10" ht="16.5" customHeight="1">
      <c r="A31" s="16">
        <v>43524</v>
      </c>
      <c r="B31" s="3">
        <v>0.375</v>
      </c>
      <c r="C31" s="3">
        <v>0.75</v>
      </c>
      <c r="D31" s="11">
        <f t="shared" si="7"/>
        <v>0.375</v>
      </c>
      <c r="E31" s="3">
        <v>4.1666666666666664E-2</v>
      </c>
      <c r="F31" s="3">
        <f t="shared" si="8"/>
        <v>0.33333333333333331</v>
      </c>
      <c r="G31" s="3">
        <v>0.33333333333333331</v>
      </c>
      <c r="H31" s="44">
        <f>F31-G31</f>
        <v>0</v>
      </c>
      <c r="I31" s="48"/>
      <c r="J31" s="51"/>
    </row>
    <row r="32" spans="1:10" ht="16.5" customHeight="1">
      <c r="A32" s="2"/>
      <c r="B32" s="3"/>
      <c r="C32" s="3"/>
      <c r="D32" s="11"/>
      <c r="E32" s="3"/>
      <c r="F32" s="3"/>
      <c r="G32" s="3"/>
      <c r="H32" s="47"/>
      <c r="I32" s="51"/>
      <c r="J32" s="51"/>
    </row>
    <row r="33" spans="1:22" ht="16.5" customHeight="1">
      <c r="A33" s="2"/>
      <c r="B33" s="3"/>
      <c r="C33" s="3"/>
      <c r="D33" s="11"/>
      <c r="E33" s="3"/>
      <c r="F33" s="3"/>
      <c r="G33" s="3"/>
      <c r="H33" s="47"/>
      <c r="I33" s="51"/>
      <c r="J33" s="51"/>
    </row>
    <row r="34" spans="1:22" ht="16.5" customHeight="1">
      <c r="A34" s="2"/>
      <c r="B34" s="3"/>
      <c r="C34" s="3"/>
      <c r="D34" s="11"/>
      <c r="E34" s="3"/>
      <c r="F34" s="3"/>
      <c r="G34" s="3"/>
      <c r="H34" s="47"/>
      <c r="I34" s="51"/>
      <c r="J34" s="51"/>
    </row>
    <row r="35" spans="1:22" ht="16.5" customHeight="1">
      <c r="A35" s="25" t="s">
        <v>19</v>
      </c>
      <c r="D35" s="8"/>
      <c r="H35" s="17"/>
      <c r="I35" s="49"/>
    </row>
    <row r="36" spans="1:22" ht="16.5" customHeight="1">
      <c r="A36" s="25" t="s">
        <v>21</v>
      </c>
      <c r="B36" s="69" t="s">
        <v>0</v>
      </c>
      <c r="C36" s="70"/>
      <c r="D36" s="12">
        <f>SUM(D4:D34)</f>
        <v>7.5513888888888889</v>
      </c>
      <c r="E36" s="12">
        <f t="shared" ref="E36" si="9">SUM(E4:E34)</f>
        <v>0.79166666666666641</v>
      </c>
      <c r="F36" s="12">
        <f>SUM(F4:F34)</f>
        <v>6.759722222222222</v>
      </c>
      <c r="G36" s="12">
        <f>SUM(G4:G34)</f>
        <v>6.3333333333333313</v>
      </c>
      <c r="H36" s="45">
        <f>SUM(H4:H35)</f>
        <v>0.42638888888888921</v>
      </c>
      <c r="I36" s="50">
        <f>SUM(I4:I35)</f>
        <v>18</v>
      </c>
    </row>
    <row r="37" spans="1:22" ht="16.5" customHeight="1">
      <c r="B37" s="13"/>
      <c r="C37" s="13"/>
      <c r="D37" s="14"/>
      <c r="E37" s="14"/>
      <c r="F37" s="14"/>
      <c r="G37" s="14"/>
      <c r="H37" s="24"/>
      <c r="I37" s="27"/>
    </row>
    <row r="38" spans="1:22" s="33" customFormat="1" ht="16.5" customHeight="1">
      <c r="A38" s="28" t="s">
        <v>40</v>
      </c>
      <c r="B38" s="29" t="s">
        <v>23</v>
      </c>
      <c r="C38" s="29" t="s">
        <v>39</v>
      </c>
      <c r="D38" s="30" t="s">
        <v>24</v>
      </c>
      <c r="E38" s="30" t="s">
        <v>10</v>
      </c>
      <c r="F38" s="30"/>
      <c r="G38" s="30"/>
      <c r="H38" s="31"/>
      <c r="I38" s="32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6.5" customHeight="1">
      <c r="A39" s="19">
        <v>200000</v>
      </c>
      <c r="B39" s="13">
        <v>174</v>
      </c>
      <c r="C39" s="23">
        <f>A39/B39</f>
        <v>1149.4252873563219</v>
      </c>
      <c r="D39" s="24">
        <v>1438</v>
      </c>
      <c r="E39" s="24">
        <v>287</v>
      </c>
      <c r="F39" s="14"/>
      <c r="G39" s="14"/>
      <c r="H39" s="15"/>
      <c r="I39" s="15"/>
    </row>
    <row r="40" spans="1:22" ht="16.5" customHeight="1">
      <c r="B40" s="13"/>
      <c r="C40" s="61" t="s">
        <v>34</v>
      </c>
      <c r="D40" s="62" t="s">
        <v>39</v>
      </c>
      <c r="E40" s="62" t="s">
        <v>36</v>
      </c>
      <c r="F40" s="63" t="s">
        <v>35</v>
      </c>
      <c r="G40" s="14"/>
      <c r="H40" s="15"/>
      <c r="I40" s="15"/>
    </row>
    <row r="41" spans="1:22">
      <c r="B41" s="9" t="s">
        <v>8</v>
      </c>
      <c r="C41" s="46">
        <f>H36</f>
        <v>0.42638888888888921</v>
      </c>
      <c r="D41" s="36">
        <f>D39</f>
        <v>1438</v>
      </c>
      <c r="E41" s="64">
        <f>C41*D41*24</f>
        <v>14715.533333333344</v>
      </c>
      <c r="F41" s="57">
        <f>ROUNDUP(E41,0)</f>
        <v>14716</v>
      </c>
      <c r="G41" s="65" t="s">
        <v>28</v>
      </c>
      <c r="H41" s="66"/>
      <c r="I41" s="66"/>
    </row>
    <row r="42" spans="1:22" ht="14.25" thickBot="1">
      <c r="B42" s="9" t="s">
        <v>10</v>
      </c>
      <c r="C42" s="52">
        <f>I36</f>
        <v>18</v>
      </c>
      <c r="D42" s="36">
        <f>E39</f>
        <v>287</v>
      </c>
      <c r="E42" s="64">
        <f>C42/60*D42</f>
        <v>86.1</v>
      </c>
      <c r="F42" s="56">
        <f>ROUNDUP(E42,0)</f>
        <v>87</v>
      </c>
      <c r="G42" s="67"/>
      <c r="H42" s="67"/>
      <c r="I42" s="67"/>
    </row>
    <row r="43" spans="1:22" ht="14.25" thickBot="1">
      <c r="B43" s="9"/>
      <c r="C43" s="35"/>
      <c r="D43" s="10"/>
      <c r="E43" s="25" t="s">
        <v>31</v>
      </c>
      <c r="F43" s="59">
        <f>SUM(F41:F42)</f>
        <v>14803</v>
      </c>
      <c r="H43" s="34"/>
    </row>
    <row r="44" spans="1:22">
      <c r="B44" s="9"/>
      <c r="C44" s="20"/>
      <c r="D44" s="21"/>
      <c r="E44" s="22"/>
    </row>
    <row r="45" spans="1:22">
      <c r="B45" s="9"/>
      <c r="C45" s="20"/>
      <c r="D45" s="21"/>
      <c r="E45" s="22"/>
    </row>
  </sheetData>
  <mergeCells count="4">
    <mergeCell ref="G41:I42"/>
    <mergeCell ref="C2:J2"/>
    <mergeCell ref="B36:C36"/>
    <mergeCell ref="A1:F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5"/>
  <sheetViews>
    <sheetView view="pageBreakPreview" topLeftCell="A22" zoomScaleNormal="100" zoomScaleSheetLayoutView="100" workbookViewId="0">
      <selection activeCell="A38" sqref="A38"/>
    </sheetView>
  </sheetViews>
  <sheetFormatPr defaultRowHeight="13.5"/>
  <cols>
    <col min="1" max="1" width="15" style="25" customWidth="1"/>
    <col min="2" max="4" width="8.5" style="1" customWidth="1"/>
    <col min="5" max="5" width="8.375" style="25" customWidth="1"/>
    <col min="6" max="7" width="8.375" style="7" customWidth="1"/>
    <col min="8" max="8" width="8.25" style="1" customWidth="1"/>
    <col min="9" max="9" width="8" style="1" customWidth="1"/>
    <col min="10" max="22" width="9" style="41"/>
    <col min="23" max="16384" width="9" style="1"/>
  </cols>
  <sheetData>
    <row r="1" spans="1:10" ht="27.75" customHeight="1">
      <c r="A1" s="71" t="s">
        <v>25</v>
      </c>
      <c r="B1" s="71"/>
      <c r="C1" s="71"/>
      <c r="D1" s="71"/>
      <c r="E1" s="71"/>
      <c r="F1" s="71"/>
      <c r="G1" s="42"/>
      <c r="H1" s="39"/>
      <c r="I1" s="39"/>
    </row>
    <row r="2" spans="1:10" ht="17.25" customHeight="1">
      <c r="C2" s="68" t="s">
        <v>32</v>
      </c>
      <c r="D2" s="68"/>
      <c r="E2" s="68"/>
      <c r="F2" s="68"/>
      <c r="G2" s="68"/>
      <c r="H2" s="68"/>
      <c r="I2" s="68"/>
      <c r="J2" s="68"/>
    </row>
    <row r="3" spans="1:10" ht="23.25" customHeight="1">
      <c r="A3" s="26" t="s">
        <v>1</v>
      </c>
      <c r="B3" s="26" t="s">
        <v>2</v>
      </c>
      <c r="C3" s="26" t="s">
        <v>3</v>
      </c>
      <c r="D3" s="6" t="s">
        <v>7</v>
      </c>
      <c r="E3" s="6" t="s">
        <v>5</v>
      </c>
      <c r="F3" s="6" t="s">
        <v>6</v>
      </c>
      <c r="G3" s="18" t="s">
        <v>27</v>
      </c>
      <c r="H3" s="37" t="s">
        <v>37</v>
      </c>
      <c r="I3" s="38" t="s">
        <v>38</v>
      </c>
      <c r="J3" s="55" t="s">
        <v>29</v>
      </c>
    </row>
    <row r="4" spans="1:10" ht="16.5" customHeight="1">
      <c r="A4" s="16">
        <v>43525</v>
      </c>
      <c r="B4" s="3">
        <v>0.375</v>
      </c>
      <c r="C4" s="3">
        <v>0.7729166666666667</v>
      </c>
      <c r="D4" s="11">
        <f t="shared" ref="D4:D11" si="0">C4-B4</f>
        <v>0.3979166666666667</v>
      </c>
      <c r="E4" s="3">
        <v>4.1666666666666664E-2</v>
      </c>
      <c r="F4" s="3">
        <f t="shared" ref="F4:F11" si="1">D4-E4</f>
        <v>0.35625000000000001</v>
      </c>
      <c r="G4" s="3">
        <v>0.33333333333333331</v>
      </c>
      <c r="H4" s="44">
        <f>F4-G4</f>
        <v>2.2916666666666696E-2</v>
      </c>
      <c r="I4" s="48"/>
      <c r="J4" s="51"/>
    </row>
    <row r="5" spans="1:10" ht="16.5" customHeight="1">
      <c r="A5" s="53">
        <v>43526</v>
      </c>
      <c r="B5" s="3"/>
      <c r="C5" s="3"/>
      <c r="D5" s="11"/>
      <c r="E5" s="3"/>
      <c r="F5" s="3"/>
      <c r="G5" s="3"/>
      <c r="H5" s="44"/>
      <c r="I5" s="48"/>
      <c r="J5" s="51"/>
    </row>
    <row r="6" spans="1:10" ht="16.5" customHeight="1">
      <c r="A6" s="53">
        <v>43527</v>
      </c>
      <c r="B6" s="3"/>
      <c r="C6" s="3"/>
      <c r="D6" s="11"/>
      <c r="E6" s="3"/>
      <c r="F6" s="3"/>
      <c r="G6" s="3"/>
      <c r="H6" s="44"/>
      <c r="I6" s="48"/>
      <c r="J6" s="51"/>
    </row>
    <row r="7" spans="1:10" ht="16.5" customHeight="1">
      <c r="A7" s="16">
        <v>43528</v>
      </c>
      <c r="B7" s="3">
        <v>0.375</v>
      </c>
      <c r="C7" s="3">
        <v>0.75694444444444453</v>
      </c>
      <c r="D7" s="11">
        <f t="shared" si="0"/>
        <v>0.38194444444444453</v>
      </c>
      <c r="E7" s="3">
        <v>4.1666666666666664E-2</v>
      </c>
      <c r="F7" s="3">
        <f t="shared" si="1"/>
        <v>0.34027777777777785</v>
      </c>
      <c r="G7" s="3">
        <v>0.33333333333333331</v>
      </c>
      <c r="H7" s="44">
        <f>F7-G7</f>
        <v>6.9444444444445308E-3</v>
      </c>
      <c r="I7" s="48"/>
      <c r="J7" s="51"/>
    </row>
    <row r="8" spans="1:10" ht="16.5" customHeight="1">
      <c r="A8" s="16">
        <v>43529</v>
      </c>
      <c r="B8" s="3">
        <v>0.375</v>
      </c>
      <c r="C8" s="3">
        <v>0.75694444444444453</v>
      </c>
      <c r="D8" s="11">
        <f t="shared" si="0"/>
        <v>0.38194444444444453</v>
      </c>
      <c r="E8" s="3">
        <v>4.1666666666666664E-2</v>
      </c>
      <c r="F8" s="3">
        <f t="shared" si="1"/>
        <v>0.34027777777777785</v>
      </c>
      <c r="G8" s="3">
        <v>0.33333333333333331</v>
      </c>
      <c r="H8" s="44">
        <f>F8-G8</f>
        <v>6.9444444444445308E-3</v>
      </c>
      <c r="I8" s="48"/>
      <c r="J8" s="51"/>
    </row>
    <row r="9" spans="1:10" ht="16.5" customHeight="1">
      <c r="A9" s="16">
        <v>43530</v>
      </c>
      <c r="B9" s="3">
        <v>0.375</v>
      </c>
      <c r="C9" s="3">
        <v>0.77500000000000002</v>
      </c>
      <c r="D9" s="11">
        <f t="shared" ref="D9" si="2">C9-B9</f>
        <v>0.4</v>
      </c>
      <c r="E9" s="3">
        <v>4.1666666666666664E-2</v>
      </c>
      <c r="F9" s="3">
        <f t="shared" ref="F9" si="3">D9-E9</f>
        <v>0.35833333333333334</v>
      </c>
      <c r="G9" s="3">
        <v>0.33333333333333331</v>
      </c>
      <c r="H9" s="44">
        <f>F9-G9</f>
        <v>2.5000000000000022E-2</v>
      </c>
      <c r="I9" s="48"/>
      <c r="J9" s="51"/>
    </row>
    <row r="10" spans="1:10" ht="16.5" customHeight="1">
      <c r="A10" s="16">
        <v>43531</v>
      </c>
      <c r="B10" s="3">
        <v>0.375</v>
      </c>
      <c r="C10" s="3">
        <v>0.75</v>
      </c>
      <c r="D10" s="11">
        <f t="shared" si="0"/>
        <v>0.375</v>
      </c>
      <c r="E10" s="3">
        <v>4.1666666666666664E-2</v>
      </c>
      <c r="F10" s="3">
        <f t="shared" si="1"/>
        <v>0.33333333333333331</v>
      </c>
      <c r="G10" s="3">
        <v>0.33333333333333331</v>
      </c>
      <c r="H10" s="44">
        <f>F10-G10</f>
        <v>0</v>
      </c>
      <c r="I10" s="48"/>
      <c r="J10" s="51"/>
    </row>
    <row r="11" spans="1:10" ht="16.5" customHeight="1">
      <c r="A11" s="16">
        <v>43532</v>
      </c>
      <c r="B11" s="3">
        <v>0.375</v>
      </c>
      <c r="C11" s="3">
        <v>0.76250000000000007</v>
      </c>
      <c r="D11" s="11">
        <f t="shared" si="0"/>
        <v>0.38750000000000007</v>
      </c>
      <c r="E11" s="3">
        <v>4.1666666666666664E-2</v>
      </c>
      <c r="F11" s="3">
        <f t="shared" si="1"/>
        <v>0.34583333333333338</v>
      </c>
      <c r="G11" s="3">
        <v>0.33333333333333331</v>
      </c>
      <c r="H11" s="44">
        <f>F11-G11</f>
        <v>1.2500000000000067E-2</v>
      </c>
      <c r="I11" s="48"/>
      <c r="J11" s="51"/>
    </row>
    <row r="12" spans="1:10" ht="16.5" customHeight="1">
      <c r="A12" s="53">
        <v>43533</v>
      </c>
      <c r="B12" s="3"/>
      <c r="C12" s="3"/>
      <c r="D12" s="11"/>
      <c r="E12" s="3"/>
      <c r="F12" s="3"/>
      <c r="G12" s="3"/>
      <c r="H12" s="44"/>
      <c r="I12" s="48"/>
      <c r="J12" s="51"/>
    </row>
    <row r="13" spans="1:10" ht="16.5" customHeight="1">
      <c r="A13" s="53">
        <v>43534</v>
      </c>
      <c r="B13" s="3"/>
      <c r="C13" s="3"/>
      <c r="D13" s="11"/>
      <c r="E13" s="3"/>
      <c r="F13" s="3"/>
      <c r="G13" s="3"/>
      <c r="H13" s="44"/>
      <c r="I13" s="48"/>
      <c r="J13" s="51"/>
    </row>
    <row r="14" spans="1:10" ht="16.5" customHeight="1">
      <c r="A14" s="16">
        <v>43535</v>
      </c>
      <c r="B14" s="3">
        <v>0.375</v>
      </c>
      <c r="C14" s="3">
        <v>0.75694444444444453</v>
      </c>
      <c r="D14" s="11">
        <f t="shared" ref="D14:D18" si="4">C14-B14</f>
        <v>0.38194444444444453</v>
      </c>
      <c r="E14" s="3">
        <v>4.1666666666666664E-2</v>
      </c>
      <c r="F14" s="3">
        <f t="shared" ref="F14:F18" si="5">D14-E14</f>
        <v>0.34027777777777785</v>
      </c>
      <c r="G14" s="3">
        <v>0.33333333333333331</v>
      </c>
      <c r="H14" s="44">
        <f>F14-G14</f>
        <v>6.9444444444445308E-3</v>
      </c>
      <c r="I14" s="48"/>
      <c r="J14" s="51"/>
    </row>
    <row r="15" spans="1:10" ht="16.5" customHeight="1">
      <c r="A15" s="16">
        <v>43536</v>
      </c>
      <c r="B15" s="3">
        <v>0.375</v>
      </c>
      <c r="C15" s="3">
        <v>0.76388888888888884</v>
      </c>
      <c r="D15" s="11">
        <f t="shared" si="4"/>
        <v>0.38888888888888884</v>
      </c>
      <c r="E15" s="3">
        <v>4.1666666666666664E-2</v>
      </c>
      <c r="F15" s="3">
        <f t="shared" si="5"/>
        <v>0.34722222222222215</v>
      </c>
      <c r="G15" s="3">
        <v>0.33333333333333331</v>
      </c>
      <c r="H15" s="44">
        <f>F15-G15</f>
        <v>1.388888888888884E-2</v>
      </c>
      <c r="I15" s="48"/>
      <c r="J15" s="51"/>
    </row>
    <row r="16" spans="1:10" ht="16.5" customHeight="1">
      <c r="A16" s="16">
        <v>43537</v>
      </c>
      <c r="B16" s="3">
        <v>0.375</v>
      </c>
      <c r="C16" s="3">
        <v>0.79861111111111116</v>
      </c>
      <c r="D16" s="11">
        <f t="shared" si="4"/>
        <v>0.42361111111111116</v>
      </c>
      <c r="E16" s="3">
        <v>4.1666666666666664E-2</v>
      </c>
      <c r="F16" s="3">
        <f t="shared" si="5"/>
        <v>0.38194444444444448</v>
      </c>
      <c r="G16" s="3">
        <v>0.33333333333333331</v>
      </c>
      <c r="H16" s="44">
        <f>F16-G16</f>
        <v>4.861111111111116E-2</v>
      </c>
      <c r="I16" s="48"/>
      <c r="J16" s="51"/>
    </row>
    <row r="17" spans="1:10" ht="16.5" customHeight="1">
      <c r="A17" s="16">
        <v>43538</v>
      </c>
      <c r="B17" s="3">
        <v>0.375</v>
      </c>
      <c r="C17" s="3">
        <v>0.75</v>
      </c>
      <c r="D17" s="11">
        <f t="shared" si="4"/>
        <v>0.375</v>
      </c>
      <c r="E17" s="3">
        <v>4.1666666666666664E-2</v>
      </c>
      <c r="F17" s="3">
        <f t="shared" si="5"/>
        <v>0.33333333333333331</v>
      </c>
      <c r="G17" s="3">
        <v>0.33333333333333331</v>
      </c>
      <c r="H17" s="44">
        <f>F17-G17</f>
        <v>0</v>
      </c>
      <c r="I17" s="48"/>
      <c r="J17" s="51"/>
    </row>
    <row r="18" spans="1:10" ht="16.5" customHeight="1">
      <c r="A18" s="16">
        <v>43539</v>
      </c>
      <c r="B18" s="3">
        <v>0.375</v>
      </c>
      <c r="C18" s="3">
        <v>0.75694444444444453</v>
      </c>
      <c r="D18" s="11">
        <f t="shared" si="4"/>
        <v>0.38194444444444453</v>
      </c>
      <c r="E18" s="3">
        <v>4.1666666666666664E-2</v>
      </c>
      <c r="F18" s="3">
        <f t="shared" si="5"/>
        <v>0.34027777777777785</v>
      </c>
      <c r="G18" s="3">
        <v>0.33333333333333331</v>
      </c>
      <c r="H18" s="44">
        <f>F18-G18</f>
        <v>6.9444444444445308E-3</v>
      </c>
      <c r="I18" s="48"/>
      <c r="J18" s="51"/>
    </row>
    <row r="19" spans="1:10" ht="16.5" customHeight="1">
      <c r="A19" s="53">
        <v>43540</v>
      </c>
      <c r="B19" s="3"/>
      <c r="C19" s="3"/>
      <c r="D19" s="11"/>
      <c r="E19" s="3"/>
      <c r="F19" s="3"/>
      <c r="G19" s="3"/>
      <c r="H19" s="44"/>
      <c r="I19" s="48"/>
      <c r="J19" s="51"/>
    </row>
    <row r="20" spans="1:10" ht="16.5" customHeight="1">
      <c r="A20" s="53">
        <v>43541</v>
      </c>
      <c r="B20" s="3"/>
      <c r="C20" s="3"/>
      <c r="D20" s="11"/>
      <c r="E20" s="3"/>
      <c r="F20" s="3"/>
      <c r="G20" s="3"/>
      <c r="H20" s="44"/>
      <c r="I20" s="48"/>
      <c r="J20" s="51"/>
    </row>
    <row r="21" spans="1:10" ht="16.5" customHeight="1">
      <c r="A21" s="16">
        <v>43542</v>
      </c>
      <c r="B21" s="3">
        <v>0.375</v>
      </c>
      <c r="C21" s="3">
        <v>0.75694444444444453</v>
      </c>
      <c r="D21" s="11">
        <f t="shared" ref="D21:D25" si="6">C21-B21</f>
        <v>0.38194444444444453</v>
      </c>
      <c r="E21" s="3">
        <v>4.1666666666666664E-2</v>
      </c>
      <c r="F21" s="3">
        <f t="shared" ref="F21:F25" si="7">D21-E21</f>
        <v>0.34027777777777785</v>
      </c>
      <c r="G21" s="3">
        <v>0.33333333333333331</v>
      </c>
      <c r="H21" s="44">
        <f>F21-G21</f>
        <v>6.9444444444445308E-3</v>
      </c>
      <c r="I21" s="48"/>
      <c r="J21" s="51"/>
    </row>
    <row r="22" spans="1:10" ht="16.5" customHeight="1">
      <c r="A22" s="16">
        <v>43543</v>
      </c>
      <c r="B22" s="3">
        <v>0.375</v>
      </c>
      <c r="C22" s="3">
        <v>0.76388888888888884</v>
      </c>
      <c r="D22" s="11">
        <f t="shared" si="6"/>
        <v>0.38888888888888884</v>
      </c>
      <c r="E22" s="3">
        <v>4.1666666666666664E-2</v>
      </c>
      <c r="F22" s="3">
        <f t="shared" si="7"/>
        <v>0.34722222222222215</v>
      </c>
      <c r="G22" s="3">
        <v>0.33333333333333331</v>
      </c>
      <c r="H22" s="44">
        <f>F22-G22</f>
        <v>1.388888888888884E-2</v>
      </c>
      <c r="I22" s="48"/>
      <c r="J22" s="51"/>
    </row>
    <row r="23" spans="1:10" ht="16.5" customHeight="1">
      <c r="A23" s="16">
        <v>43544</v>
      </c>
      <c r="B23" s="3">
        <v>0.375</v>
      </c>
      <c r="C23" s="3">
        <v>0.79861111111111116</v>
      </c>
      <c r="D23" s="11">
        <f t="shared" si="6"/>
        <v>0.42361111111111116</v>
      </c>
      <c r="E23" s="3">
        <v>4.1666666666666664E-2</v>
      </c>
      <c r="F23" s="3">
        <f t="shared" si="7"/>
        <v>0.38194444444444448</v>
      </c>
      <c r="G23" s="3">
        <v>0.33333333333333331</v>
      </c>
      <c r="H23" s="44">
        <f>F23-G23</f>
        <v>4.861111111111116E-2</v>
      </c>
      <c r="I23" s="48"/>
      <c r="J23" s="51"/>
    </row>
    <row r="24" spans="1:10" ht="16.5" customHeight="1">
      <c r="A24" s="53">
        <v>43545</v>
      </c>
      <c r="B24" s="3"/>
      <c r="C24" s="3"/>
      <c r="D24" s="11"/>
      <c r="E24" s="3"/>
      <c r="F24" s="3"/>
      <c r="G24" s="3"/>
      <c r="H24" s="44"/>
      <c r="I24" s="48"/>
      <c r="J24" s="51"/>
    </row>
    <row r="25" spans="1:10" ht="16.5" customHeight="1">
      <c r="A25" s="16">
        <v>43546</v>
      </c>
      <c r="B25" s="3">
        <v>0.375</v>
      </c>
      <c r="C25" s="3">
        <v>0.76250000000000007</v>
      </c>
      <c r="D25" s="11">
        <f t="shared" si="6"/>
        <v>0.38750000000000007</v>
      </c>
      <c r="E25" s="3">
        <v>4.1666666666666664E-2</v>
      </c>
      <c r="F25" s="3">
        <f t="shared" si="7"/>
        <v>0.34583333333333338</v>
      </c>
      <c r="G25" s="3">
        <v>0.33333333333333331</v>
      </c>
      <c r="H25" s="44">
        <f>F25-G25</f>
        <v>1.2500000000000067E-2</v>
      </c>
      <c r="I25" s="48"/>
      <c r="J25" s="51"/>
    </row>
    <row r="26" spans="1:10" ht="16.5" customHeight="1">
      <c r="A26" s="53">
        <v>43547</v>
      </c>
      <c r="B26" s="3"/>
      <c r="C26" s="3"/>
      <c r="D26" s="11"/>
      <c r="E26" s="3"/>
      <c r="F26" s="3"/>
      <c r="G26" s="3"/>
      <c r="H26" s="44"/>
      <c r="I26" s="48"/>
      <c r="J26" s="51"/>
    </row>
    <row r="27" spans="1:10" ht="16.5" customHeight="1">
      <c r="A27" s="53">
        <v>43548</v>
      </c>
      <c r="B27" s="3"/>
      <c r="C27" s="3"/>
      <c r="D27" s="11"/>
      <c r="E27" s="3"/>
      <c r="F27" s="3"/>
      <c r="G27" s="3"/>
      <c r="H27" s="44"/>
      <c r="I27" s="48"/>
      <c r="J27" s="51"/>
    </row>
    <row r="28" spans="1:10" ht="16.5" customHeight="1">
      <c r="A28" s="16">
        <v>43549</v>
      </c>
      <c r="B28" s="3">
        <v>0.375</v>
      </c>
      <c r="C28" s="3">
        <v>0.75694444444444453</v>
      </c>
      <c r="D28" s="11">
        <f t="shared" ref="D28:D32" si="8">C28-B28</f>
        <v>0.38194444444444453</v>
      </c>
      <c r="E28" s="3">
        <v>4.1666666666666664E-2</v>
      </c>
      <c r="F28" s="3">
        <f t="shared" ref="F28:F32" si="9">D28-E28</f>
        <v>0.34027777777777785</v>
      </c>
      <c r="G28" s="3">
        <v>0.33333333333333331</v>
      </c>
      <c r="H28" s="44">
        <f>F28-G28</f>
        <v>6.9444444444445308E-3</v>
      </c>
      <c r="I28" s="48"/>
      <c r="J28" s="51"/>
    </row>
    <row r="29" spans="1:10" ht="16.5" customHeight="1">
      <c r="A29" s="16">
        <v>43550</v>
      </c>
      <c r="B29" s="3">
        <v>0.375</v>
      </c>
      <c r="C29" s="3">
        <v>0.76388888888888884</v>
      </c>
      <c r="D29" s="11">
        <f t="shared" si="8"/>
        <v>0.38888888888888884</v>
      </c>
      <c r="E29" s="3">
        <v>4.1666666666666664E-2</v>
      </c>
      <c r="F29" s="3">
        <f t="shared" si="9"/>
        <v>0.34722222222222215</v>
      </c>
      <c r="G29" s="3">
        <v>0.33333333333333331</v>
      </c>
      <c r="H29" s="44">
        <f>F29-G29</f>
        <v>1.388888888888884E-2</v>
      </c>
      <c r="I29" s="48"/>
      <c r="J29" s="51"/>
    </row>
    <row r="30" spans="1:10" ht="16.5" customHeight="1">
      <c r="A30" s="16">
        <v>43551</v>
      </c>
      <c r="B30" s="3">
        <v>0.375</v>
      </c>
      <c r="C30" s="3">
        <v>0.75</v>
      </c>
      <c r="D30" s="11">
        <f t="shared" si="8"/>
        <v>0.375</v>
      </c>
      <c r="E30" s="3">
        <v>4.1666666666666664E-2</v>
      </c>
      <c r="F30" s="3">
        <f t="shared" si="9"/>
        <v>0.33333333333333331</v>
      </c>
      <c r="G30" s="3">
        <v>0.33333333333333331</v>
      </c>
      <c r="H30" s="44">
        <f>F30-G30</f>
        <v>0</v>
      </c>
      <c r="I30" s="48"/>
      <c r="J30" s="51"/>
    </row>
    <row r="31" spans="1:10" ht="16.5" customHeight="1">
      <c r="A31" s="16">
        <v>43552</v>
      </c>
      <c r="B31" s="3">
        <v>0.375</v>
      </c>
      <c r="C31" s="3">
        <v>0.9291666666666667</v>
      </c>
      <c r="D31" s="11">
        <f t="shared" si="8"/>
        <v>0.5541666666666667</v>
      </c>
      <c r="E31" s="3">
        <v>4.1666666666666664E-2</v>
      </c>
      <c r="F31" s="3">
        <f t="shared" si="9"/>
        <v>0.51250000000000007</v>
      </c>
      <c r="G31" s="3">
        <v>0.33333333333333331</v>
      </c>
      <c r="H31" s="44">
        <f>F31-G31</f>
        <v>0.17916666666666675</v>
      </c>
      <c r="I31" s="48">
        <v>18</v>
      </c>
      <c r="J31" s="51"/>
    </row>
    <row r="32" spans="1:10" ht="16.5" customHeight="1">
      <c r="A32" s="16">
        <v>43553</v>
      </c>
      <c r="B32" s="3">
        <v>0.375</v>
      </c>
      <c r="C32" s="3">
        <v>0.75</v>
      </c>
      <c r="D32" s="11">
        <f t="shared" si="8"/>
        <v>0.375</v>
      </c>
      <c r="E32" s="3">
        <v>4.1666666666666664E-2</v>
      </c>
      <c r="F32" s="3">
        <f t="shared" si="9"/>
        <v>0.33333333333333331</v>
      </c>
      <c r="G32" s="3">
        <v>0.33333333333333331</v>
      </c>
      <c r="H32" s="44">
        <f>F32-G32</f>
        <v>0</v>
      </c>
      <c r="I32" s="48"/>
      <c r="J32" s="51"/>
    </row>
    <row r="33" spans="1:22" ht="16.5" customHeight="1">
      <c r="A33" s="53">
        <v>43554</v>
      </c>
      <c r="B33" s="3"/>
      <c r="C33" s="3"/>
      <c r="D33" s="11"/>
      <c r="E33" s="3"/>
      <c r="F33" s="3"/>
      <c r="G33" s="3"/>
      <c r="H33" s="44"/>
      <c r="I33" s="48"/>
      <c r="J33" s="51"/>
    </row>
    <row r="34" spans="1:22" ht="16.5" customHeight="1">
      <c r="A34" s="53">
        <v>43555</v>
      </c>
      <c r="B34" s="3"/>
      <c r="C34" s="3"/>
      <c r="D34" s="11"/>
      <c r="E34" s="3"/>
      <c r="F34" s="3"/>
      <c r="G34" s="3"/>
      <c r="H34" s="44"/>
      <c r="I34" s="48"/>
      <c r="J34" s="51"/>
    </row>
    <row r="35" spans="1:22" ht="16.5" customHeight="1">
      <c r="A35" s="25" t="s">
        <v>19</v>
      </c>
      <c r="D35" s="8"/>
      <c r="H35" s="17"/>
      <c r="I35" s="49"/>
    </row>
    <row r="36" spans="1:22" ht="16.5" customHeight="1">
      <c r="A36" s="25" t="s">
        <v>22</v>
      </c>
      <c r="B36" s="69" t="s">
        <v>0</v>
      </c>
      <c r="C36" s="70"/>
      <c r="D36" s="12">
        <f>SUM(D4:D34)</f>
        <v>7.9326388888888903</v>
      </c>
      <c r="E36" s="12">
        <f t="shared" ref="E36" si="10">SUM(E4:E34)</f>
        <v>0.83333333333333304</v>
      </c>
      <c r="F36" s="12">
        <f>SUM(F4:F34)</f>
        <v>7.0993055555555555</v>
      </c>
      <c r="G36" s="12">
        <f>SUM(G4:G34)</f>
        <v>6.6666666666666643</v>
      </c>
      <c r="H36" s="45">
        <f>SUM(H4:H35)</f>
        <v>0.43263888888888963</v>
      </c>
      <c r="I36" s="50">
        <f>SUM(I4:I35)</f>
        <v>18</v>
      </c>
    </row>
    <row r="37" spans="1:22" ht="16.5" customHeight="1">
      <c r="B37" s="13"/>
      <c r="C37" s="13"/>
      <c r="D37" s="14"/>
      <c r="E37" s="14"/>
      <c r="F37" s="14"/>
      <c r="G37" s="14"/>
      <c r="H37" s="24"/>
      <c r="I37" s="27"/>
    </row>
    <row r="38" spans="1:22" s="33" customFormat="1" ht="16.5" customHeight="1">
      <c r="A38" s="28" t="s">
        <v>40</v>
      </c>
      <c r="B38" s="29" t="s">
        <v>23</v>
      </c>
      <c r="C38" s="29" t="s">
        <v>39</v>
      </c>
      <c r="D38" s="30" t="s">
        <v>24</v>
      </c>
      <c r="E38" s="30" t="s">
        <v>10</v>
      </c>
      <c r="F38" s="30"/>
      <c r="G38" s="30"/>
      <c r="H38" s="31"/>
      <c r="I38" s="32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6.5" customHeight="1">
      <c r="A39" s="19">
        <v>200000</v>
      </c>
      <c r="B39" s="13">
        <v>174</v>
      </c>
      <c r="C39" s="23">
        <f>A39/B39</f>
        <v>1149.4252873563219</v>
      </c>
      <c r="D39" s="24">
        <v>1438</v>
      </c>
      <c r="E39" s="24">
        <v>287</v>
      </c>
      <c r="F39" s="14"/>
      <c r="G39" s="14"/>
      <c r="H39" s="15"/>
      <c r="I39" s="15"/>
    </row>
    <row r="40" spans="1:22" ht="16.5" customHeight="1">
      <c r="B40" s="13"/>
      <c r="C40" s="61" t="s">
        <v>34</v>
      </c>
      <c r="D40" s="62" t="s">
        <v>39</v>
      </c>
      <c r="E40" s="62" t="s">
        <v>36</v>
      </c>
      <c r="F40" s="63" t="s">
        <v>35</v>
      </c>
      <c r="G40" s="14"/>
      <c r="H40" s="15"/>
      <c r="I40" s="15"/>
    </row>
    <row r="41" spans="1:22">
      <c r="B41" s="9" t="s">
        <v>8</v>
      </c>
      <c r="C41" s="46">
        <f>H36</f>
        <v>0.43263888888888963</v>
      </c>
      <c r="D41" s="36">
        <f>D39</f>
        <v>1438</v>
      </c>
      <c r="E41" s="64">
        <f>C41*D41*24</f>
        <v>14931.233333333359</v>
      </c>
      <c r="F41" s="57">
        <f>ROUNDUP(E41,0)</f>
        <v>14932</v>
      </c>
      <c r="G41" s="65" t="s">
        <v>28</v>
      </c>
      <c r="H41" s="66"/>
      <c r="I41" s="66"/>
    </row>
    <row r="42" spans="1:22" ht="14.25" thickBot="1">
      <c r="B42" s="9" t="s">
        <v>10</v>
      </c>
      <c r="C42" s="52">
        <f>I36</f>
        <v>18</v>
      </c>
      <c r="D42" s="36">
        <f>E39</f>
        <v>287</v>
      </c>
      <c r="E42" s="64">
        <f>C42/60*D42</f>
        <v>86.1</v>
      </c>
      <c r="F42" s="56">
        <f>ROUNDUP(E42,0)</f>
        <v>87</v>
      </c>
      <c r="G42" s="67"/>
      <c r="H42" s="67"/>
      <c r="I42" s="67"/>
    </row>
    <row r="43" spans="1:22" ht="14.25" thickBot="1">
      <c r="B43" s="9"/>
      <c r="C43" s="35"/>
      <c r="D43" s="10"/>
      <c r="E43" s="25" t="s">
        <v>31</v>
      </c>
      <c r="F43" s="59">
        <f>SUM(F41:F42)</f>
        <v>15019</v>
      </c>
      <c r="H43" s="34"/>
    </row>
    <row r="44" spans="1:22">
      <c r="B44" s="9"/>
      <c r="C44" s="20"/>
      <c r="D44" s="21"/>
      <c r="E44" s="22"/>
    </row>
    <row r="45" spans="1:22">
      <c r="B45" s="9"/>
      <c r="C45" s="20"/>
      <c r="D45" s="21"/>
      <c r="E45" s="22"/>
    </row>
  </sheetData>
  <mergeCells count="4">
    <mergeCell ref="G41:I42"/>
    <mergeCell ref="C2:J2"/>
    <mergeCell ref="B36:C36"/>
    <mergeCell ref="A1:F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5"/>
  <sheetViews>
    <sheetView view="pageBreakPreview" topLeftCell="A31" zoomScaleNormal="100" zoomScaleSheetLayoutView="100" workbookViewId="0">
      <selection activeCell="A38" sqref="A38"/>
    </sheetView>
  </sheetViews>
  <sheetFormatPr defaultRowHeight="13.5"/>
  <cols>
    <col min="1" max="1" width="15" style="41" customWidth="1"/>
    <col min="2" max="4" width="8.5" style="1" customWidth="1"/>
    <col min="5" max="5" width="8.375" style="41" customWidth="1"/>
    <col min="6" max="7" width="8.375" style="7" customWidth="1"/>
    <col min="8" max="8" width="8.25" style="1" customWidth="1"/>
    <col min="9" max="9" width="8" style="1" customWidth="1"/>
    <col min="10" max="22" width="9" style="41"/>
    <col min="23" max="16384" width="9" style="1"/>
  </cols>
  <sheetData>
    <row r="1" spans="1:10" ht="27.75" customHeight="1">
      <c r="A1" s="71" t="s">
        <v>25</v>
      </c>
      <c r="B1" s="71"/>
      <c r="C1" s="71"/>
      <c r="D1" s="71"/>
      <c r="E1" s="71"/>
      <c r="F1" s="71"/>
      <c r="G1" s="42"/>
      <c r="H1" s="39"/>
      <c r="I1" s="39"/>
    </row>
    <row r="2" spans="1:10" ht="17.25" customHeight="1">
      <c r="C2" s="68" t="s">
        <v>32</v>
      </c>
      <c r="D2" s="68"/>
      <c r="E2" s="68"/>
      <c r="F2" s="68"/>
      <c r="G2" s="68"/>
      <c r="H2" s="68"/>
      <c r="I2" s="68"/>
      <c r="J2" s="68"/>
    </row>
    <row r="3" spans="1:10" ht="23.25" customHeight="1">
      <c r="A3" s="26" t="s">
        <v>1</v>
      </c>
      <c r="B3" s="26" t="s">
        <v>2</v>
      </c>
      <c r="C3" s="26" t="s">
        <v>3</v>
      </c>
      <c r="D3" s="6" t="s">
        <v>7</v>
      </c>
      <c r="E3" s="6" t="s">
        <v>5</v>
      </c>
      <c r="F3" s="6" t="s">
        <v>6</v>
      </c>
      <c r="G3" s="18" t="s">
        <v>27</v>
      </c>
      <c r="H3" s="37" t="s">
        <v>37</v>
      </c>
      <c r="I3" s="38" t="s">
        <v>38</v>
      </c>
      <c r="J3" s="55" t="s">
        <v>29</v>
      </c>
    </row>
    <row r="4" spans="1:10" ht="16.5" customHeight="1">
      <c r="A4" s="16">
        <v>43556</v>
      </c>
      <c r="B4" s="3">
        <v>0.375</v>
      </c>
      <c r="C4" s="3">
        <v>0.75694444444444453</v>
      </c>
      <c r="D4" s="11">
        <f t="shared" ref="D4:D8" si="0">C4-B4</f>
        <v>0.38194444444444453</v>
      </c>
      <c r="E4" s="3">
        <v>4.1666666666666664E-2</v>
      </c>
      <c r="F4" s="3">
        <f t="shared" ref="F4:F8" si="1">D4-E4</f>
        <v>0.34027777777777785</v>
      </c>
      <c r="G4" s="3">
        <v>0.33333333333333331</v>
      </c>
      <c r="H4" s="44">
        <f>F4-G4</f>
        <v>6.9444444444445308E-3</v>
      </c>
      <c r="I4" s="48"/>
      <c r="J4" s="51"/>
    </row>
    <row r="5" spans="1:10" ht="16.5" customHeight="1">
      <c r="A5" s="16">
        <v>43557</v>
      </c>
      <c r="B5" s="3">
        <v>0.375</v>
      </c>
      <c r="C5" s="3">
        <v>0.76388888888888884</v>
      </c>
      <c r="D5" s="11">
        <f t="shared" si="0"/>
        <v>0.38888888888888884</v>
      </c>
      <c r="E5" s="3">
        <v>4.1666666666666664E-2</v>
      </c>
      <c r="F5" s="3">
        <f t="shared" si="1"/>
        <v>0.34722222222222215</v>
      </c>
      <c r="G5" s="3">
        <v>0.33333333333333331</v>
      </c>
      <c r="H5" s="44">
        <f>F5-G5</f>
        <v>1.388888888888884E-2</v>
      </c>
      <c r="I5" s="48"/>
      <c r="J5" s="51"/>
    </row>
    <row r="6" spans="1:10" ht="16.5" customHeight="1">
      <c r="A6" s="16">
        <v>43558</v>
      </c>
      <c r="B6" s="3">
        <v>0.375</v>
      </c>
      <c r="C6" s="3">
        <v>0.75</v>
      </c>
      <c r="D6" s="11">
        <f t="shared" ref="D6" si="2">C6-B6</f>
        <v>0.375</v>
      </c>
      <c r="E6" s="3">
        <v>4.1666666666666664E-2</v>
      </c>
      <c r="F6" s="3">
        <f t="shared" ref="F6" si="3">D6-E6</f>
        <v>0.33333333333333331</v>
      </c>
      <c r="G6" s="3">
        <v>0.33333333333333331</v>
      </c>
      <c r="H6" s="44">
        <f>F6-G6</f>
        <v>0</v>
      </c>
      <c r="I6" s="48"/>
      <c r="J6" s="51"/>
    </row>
    <row r="7" spans="1:10" ht="16.5" customHeight="1">
      <c r="A7" s="16">
        <v>43559</v>
      </c>
      <c r="B7" s="3">
        <v>0.375</v>
      </c>
      <c r="C7" s="3">
        <v>0.76388888888888884</v>
      </c>
      <c r="D7" s="11">
        <f t="shared" ref="D7" si="4">C7-B7</f>
        <v>0.38888888888888884</v>
      </c>
      <c r="E7" s="3">
        <v>4.1666666666666664E-2</v>
      </c>
      <c r="F7" s="3">
        <f t="shared" ref="F7" si="5">D7-E7</f>
        <v>0.34722222222222215</v>
      </c>
      <c r="G7" s="3">
        <v>0.33333333333333331</v>
      </c>
      <c r="H7" s="44">
        <f>F7-G7</f>
        <v>1.388888888888884E-2</v>
      </c>
      <c r="I7" s="48"/>
      <c r="J7" s="51"/>
    </row>
    <row r="8" spans="1:10" ht="16.5" customHeight="1">
      <c r="A8" s="16">
        <v>43560</v>
      </c>
      <c r="B8" s="3">
        <v>0.375</v>
      </c>
      <c r="C8" s="3">
        <v>0.75</v>
      </c>
      <c r="D8" s="11">
        <f t="shared" si="0"/>
        <v>0.375</v>
      </c>
      <c r="E8" s="3">
        <v>4.1666666666666664E-2</v>
      </c>
      <c r="F8" s="3">
        <f t="shared" si="1"/>
        <v>0.33333333333333331</v>
      </c>
      <c r="G8" s="3">
        <v>0.33333333333333331</v>
      </c>
      <c r="H8" s="44">
        <f>F8-G8</f>
        <v>0</v>
      </c>
      <c r="I8" s="48"/>
      <c r="J8" s="51"/>
    </row>
    <row r="9" spans="1:10" ht="16.5" customHeight="1">
      <c r="A9" s="53">
        <v>43561</v>
      </c>
      <c r="B9" s="3"/>
      <c r="C9" s="3"/>
      <c r="D9" s="11"/>
      <c r="E9" s="3"/>
      <c r="F9" s="3"/>
      <c r="G9" s="3"/>
      <c r="H9" s="44"/>
      <c r="I9" s="48"/>
      <c r="J9" s="51"/>
    </row>
    <row r="10" spans="1:10" ht="16.5" customHeight="1">
      <c r="A10" s="53">
        <v>43562</v>
      </c>
      <c r="B10" s="3"/>
      <c r="C10" s="3"/>
      <c r="D10" s="11"/>
      <c r="E10" s="3"/>
      <c r="F10" s="3"/>
      <c r="G10" s="3"/>
      <c r="H10" s="44"/>
      <c r="I10" s="48"/>
      <c r="J10" s="51"/>
    </row>
    <row r="11" spans="1:10" ht="16.5" customHeight="1">
      <c r="A11" s="16">
        <v>43563</v>
      </c>
      <c r="B11" s="3">
        <v>0.375</v>
      </c>
      <c r="C11" s="3">
        <v>0.75694444444444453</v>
      </c>
      <c r="D11" s="11">
        <f t="shared" ref="D11:D15" si="6">C11-B11</f>
        <v>0.38194444444444453</v>
      </c>
      <c r="E11" s="3">
        <v>4.1666666666666664E-2</v>
      </c>
      <c r="F11" s="3">
        <f t="shared" ref="F11:F15" si="7">D11-E11</f>
        <v>0.34027777777777785</v>
      </c>
      <c r="G11" s="3">
        <v>0.33333333333333331</v>
      </c>
      <c r="H11" s="44">
        <f>F11-G11</f>
        <v>6.9444444444445308E-3</v>
      </c>
      <c r="I11" s="48"/>
      <c r="J11" s="51"/>
    </row>
    <row r="12" spans="1:10" ht="16.5" customHeight="1">
      <c r="A12" s="16">
        <v>43564</v>
      </c>
      <c r="B12" s="3">
        <v>0.375</v>
      </c>
      <c r="C12" s="3">
        <v>0.76388888888888884</v>
      </c>
      <c r="D12" s="11">
        <f t="shared" si="6"/>
        <v>0.38888888888888884</v>
      </c>
      <c r="E12" s="3">
        <v>4.1666666666666664E-2</v>
      </c>
      <c r="F12" s="3">
        <f t="shared" si="7"/>
        <v>0.34722222222222215</v>
      </c>
      <c r="G12" s="3">
        <v>0.33333333333333331</v>
      </c>
      <c r="H12" s="44">
        <f>F12-G12</f>
        <v>1.388888888888884E-2</v>
      </c>
      <c r="I12" s="48"/>
      <c r="J12" s="51"/>
    </row>
    <row r="13" spans="1:10" ht="16.5" customHeight="1">
      <c r="A13" s="16">
        <v>43565</v>
      </c>
      <c r="B13" s="3">
        <v>0.375</v>
      </c>
      <c r="C13" s="3">
        <v>0.75</v>
      </c>
      <c r="D13" s="11">
        <f t="shared" si="6"/>
        <v>0.375</v>
      </c>
      <c r="E13" s="3">
        <v>4.1666666666666664E-2</v>
      </c>
      <c r="F13" s="3">
        <f t="shared" si="7"/>
        <v>0.33333333333333331</v>
      </c>
      <c r="G13" s="3">
        <v>0.33333333333333331</v>
      </c>
      <c r="H13" s="44">
        <f>F13-G13</f>
        <v>0</v>
      </c>
      <c r="I13" s="48"/>
      <c r="J13" s="51"/>
    </row>
    <row r="14" spans="1:10" ht="16.5" customHeight="1">
      <c r="A14" s="16">
        <v>43566</v>
      </c>
      <c r="B14" s="3">
        <v>0.375</v>
      </c>
      <c r="C14" s="3">
        <v>0.75</v>
      </c>
      <c r="D14" s="11">
        <f t="shared" si="6"/>
        <v>0.375</v>
      </c>
      <c r="E14" s="3">
        <v>4.1666666666666664E-2</v>
      </c>
      <c r="F14" s="3">
        <f t="shared" si="7"/>
        <v>0.33333333333333331</v>
      </c>
      <c r="G14" s="3">
        <v>0.33333333333333331</v>
      </c>
      <c r="H14" s="44">
        <f>F14-G14</f>
        <v>0</v>
      </c>
      <c r="I14" s="48"/>
      <c r="J14" s="51"/>
    </row>
    <row r="15" spans="1:10" ht="16.5" customHeight="1">
      <c r="A15" s="16">
        <v>43567</v>
      </c>
      <c r="B15" s="3">
        <v>0.375</v>
      </c>
      <c r="C15" s="3">
        <v>0.76250000000000007</v>
      </c>
      <c r="D15" s="11">
        <f t="shared" si="6"/>
        <v>0.38750000000000007</v>
      </c>
      <c r="E15" s="3">
        <v>4.1666666666666664E-2</v>
      </c>
      <c r="F15" s="3">
        <f t="shared" si="7"/>
        <v>0.34583333333333338</v>
      </c>
      <c r="G15" s="3">
        <v>0.33333333333333331</v>
      </c>
      <c r="H15" s="44">
        <f>F15-G15</f>
        <v>1.2500000000000067E-2</v>
      </c>
      <c r="I15" s="48"/>
      <c r="J15" s="51"/>
    </row>
    <row r="16" spans="1:10" ht="16.5" customHeight="1">
      <c r="A16" s="53">
        <v>43568</v>
      </c>
      <c r="B16" s="3"/>
      <c r="C16" s="3"/>
      <c r="D16" s="11"/>
      <c r="E16" s="3"/>
      <c r="F16" s="3"/>
      <c r="G16" s="3"/>
      <c r="H16" s="44"/>
      <c r="I16" s="48"/>
      <c r="J16" s="51"/>
    </row>
    <row r="17" spans="1:10" ht="16.5" customHeight="1">
      <c r="A17" s="53">
        <v>43569</v>
      </c>
      <c r="B17" s="3"/>
      <c r="C17" s="3"/>
      <c r="D17" s="11"/>
      <c r="E17" s="3"/>
      <c r="F17" s="3"/>
      <c r="G17" s="3"/>
      <c r="H17" s="44"/>
      <c r="I17" s="48"/>
      <c r="J17" s="51"/>
    </row>
    <row r="18" spans="1:10" ht="16.5" customHeight="1">
      <c r="A18" s="16">
        <v>43570</v>
      </c>
      <c r="B18" s="3">
        <v>0.375</v>
      </c>
      <c r="C18" s="3">
        <v>0.75694444444444453</v>
      </c>
      <c r="D18" s="11">
        <f t="shared" ref="D18:D22" si="8">C18-B18</f>
        <v>0.38194444444444453</v>
      </c>
      <c r="E18" s="3">
        <v>4.1666666666666664E-2</v>
      </c>
      <c r="F18" s="3">
        <f t="shared" ref="F18:F22" si="9">D18-E18</f>
        <v>0.34027777777777785</v>
      </c>
      <c r="G18" s="3">
        <v>0.33333333333333331</v>
      </c>
      <c r="H18" s="44">
        <f>F18-G18</f>
        <v>6.9444444444445308E-3</v>
      </c>
      <c r="I18" s="48"/>
      <c r="J18" s="51"/>
    </row>
    <row r="19" spans="1:10" ht="16.5" customHeight="1">
      <c r="A19" s="16">
        <v>43571</v>
      </c>
      <c r="B19" s="3">
        <v>0.375</v>
      </c>
      <c r="C19" s="3">
        <v>0.76388888888888884</v>
      </c>
      <c r="D19" s="11">
        <f t="shared" si="8"/>
        <v>0.38888888888888884</v>
      </c>
      <c r="E19" s="3">
        <v>4.1666666666666664E-2</v>
      </c>
      <c r="F19" s="3">
        <f t="shared" si="9"/>
        <v>0.34722222222222215</v>
      </c>
      <c r="G19" s="3">
        <v>0.33333333333333331</v>
      </c>
      <c r="H19" s="44">
        <f>F19-G19</f>
        <v>1.388888888888884E-2</v>
      </c>
      <c r="I19" s="48"/>
      <c r="J19" s="51"/>
    </row>
    <row r="20" spans="1:10" ht="16.5" customHeight="1">
      <c r="A20" s="16">
        <v>43572</v>
      </c>
      <c r="B20" s="3">
        <v>0.375</v>
      </c>
      <c r="C20" s="3">
        <v>0.75</v>
      </c>
      <c r="D20" s="11">
        <f t="shared" si="8"/>
        <v>0.375</v>
      </c>
      <c r="E20" s="3">
        <v>4.1666666666666664E-2</v>
      </c>
      <c r="F20" s="3">
        <f t="shared" si="9"/>
        <v>0.33333333333333331</v>
      </c>
      <c r="G20" s="3">
        <v>0.33333333333333331</v>
      </c>
      <c r="H20" s="44">
        <f>F20-G20</f>
        <v>0</v>
      </c>
      <c r="I20" s="48"/>
      <c r="J20" s="51"/>
    </row>
    <row r="21" spans="1:10" ht="16.5" customHeight="1">
      <c r="A21" s="16">
        <v>43573</v>
      </c>
      <c r="B21" s="3">
        <v>0.375</v>
      </c>
      <c r="C21" s="3">
        <v>0.75</v>
      </c>
      <c r="D21" s="11">
        <f t="shared" si="8"/>
        <v>0.375</v>
      </c>
      <c r="E21" s="3">
        <v>4.1666666666666664E-2</v>
      </c>
      <c r="F21" s="3">
        <f t="shared" si="9"/>
        <v>0.33333333333333331</v>
      </c>
      <c r="G21" s="3">
        <v>0.33333333333333331</v>
      </c>
      <c r="H21" s="44">
        <f>F21-G21</f>
        <v>0</v>
      </c>
      <c r="I21" s="48"/>
      <c r="J21" s="51"/>
    </row>
    <row r="22" spans="1:10" ht="16.5" customHeight="1">
      <c r="A22" s="16">
        <v>43574</v>
      </c>
      <c r="B22" s="3">
        <v>0.375</v>
      </c>
      <c r="C22" s="3">
        <v>0.76250000000000007</v>
      </c>
      <c r="D22" s="11">
        <f t="shared" si="8"/>
        <v>0.38750000000000007</v>
      </c>
      <c r="E22" s="3">
        <v>4.1666666666666664E-2</v>
      </c>
      <c r="F22" s="3">
        <f t="shared" si="9"/>
        <v>0.34583333333333338</v>
      </c>
      <c r="G22" s="3">
        <v>0.33333333333333331</v>
      </c>
      <c r="H22" s="44">
        <f>F22-G22</f>
        <v>1.2500000000000067E-2</v>
      </c>
      <c r="I22" s="48"/>
      <c r="J22" s="51"/>
    </row>
    <row r="23" spans="1:10" ht="16.5" customHeight="1">
      <c r="A23" s="53">
        <v>43575</v>
      </c>
      <c r="B23" s="3"/>
      <c r="C23" s="3"/>
      <c r="D23" s="11"/>
      <c r="E23" s="3"/>
      <c r="F23" s="3"/>
      <c r="G23" s="3"/>
      <c r="H23" s="44"/>
      <c r="I23" s="48"/>
      <c r="J23" s="51"/>
    </row>
    <row r="24" spans="1:10" ht="16.5" customHeight="1">
      <c r="A24" s="53">
        <v>43576</v>
      </c>
      <c r="B24" s="3"/>
      <c r="C24" s="3"/>
      <c r="D24" s="11"/>
      <c r="E24" s="3"/>
      <c r="F24" s="3"/>
      <c r="G24" s="3"/>
      <c r="H24" s="44"/>
      <c r="I24" s="48"/>
      <c r="J24" s="51"/>
    </row>
    <row r="25" spans="1:10" ht="16.5" customHeight="1">
      <c r="A25" s="16">
        <v>43577</v>
      </c>
      <c r="B25" s="3">
        <v>0.375</v>
      </c>
      <c r="C25" s="3">
        <v>0.75694444444444453</v>
      </c>
      <c r="D25" s="11">
        <f t="shared" ref="D25:D29" si="10">C25-B25</f>
        <v>0.38194444444444453</v>
      </c>
      <c r="E25" s="3">
        <v>4.1666666666666664E-2</v>
      </c>
      <c r="F25" s="3">
        <f t="shared" ref="F25:F29" si="11">D25-E25</f>
        <v>0.34027777777777785</v>
      </c>
      <c r="G25" s="3">
        <v>0.33333333333333331</v>
      </c>
      <c r="H25" s="44">
        <f>F25-G25</f>
        <v>6.9444444444445308E-3</v>
      </c>
      <c r="I25" s="48"/>
      <c r="J25" s="51"/>
    </row>
    <row r="26" spans="1:10" ht="16.5" customHeight="1">
      <c r="A26" s="16">
        <v>43578</v>
      </c>
      <c r="B26" s="3">
        <v>0.375</v>
      </c>
      <c r="C26" s="3">
        <v>0.76388888888888884</v>
      </c>
      <c r="D26" s="11">
        <f t="shared" si="10"/>
        <v>0.38888888888888884</v>
      </c>
      <c r="E26" s="3">
        <v>4.1666666666666664E-2</v>
      </c>
      <c r="F26" s="3">
        <f t="shared" si="11"/>
        <v>0.34722222222222215</v>
      </c>
      <c r="G26" s="3">
        <v>0.33333333333333331</v>
      </c>
      <c r="H26" s="44">
        <f>F26-G26</f>
        <v>1.388888888888884E-2</v>
      </c>
      <c r="I26" s="48"/>
      <c r="J26" s="51"/>
    </row>
    <row r="27" spans="1:10" ht="16.5" customHeight="1">
      <c r="A27" s="16">
        <v>43579</v>
      </c>
      <c r="B27" s="3">
        <v>0.375</v>
      </c>
      <c r="C27" s="3">
        <v>0.79861111111111116</v>
      </c>
      <c r="D27" s="11">
        <f t="shared" si="10"/>
        <v>0.42361111111111116</v>
      </c>
      <c r="E27" s="3">
        <v>4.1666666666666664E-2</v>
      </c>
      <c r="F27" s="3">
        <f t="shared" si="11"/>
        <v>0.38194444444444448</v>
      </c>
      <c r="G27" s="3">
        <v>0.33333333333333331</v>
      </c>
      <c r="H27" s="44">
        <f>F27-G27</f>
        <v>4.861111111111116E-2</v>
      </c>
      <c r="I27" s="48"/>
      <c r="J27" s="51"/>
    </row>
    <row r="28" spans="1:10" ht="16.5" customHeight="1">
      <c r="A28" s="16">
        <v>43580</v>
      </c>
      <c r="B28" s="3">
        <v>0.375</v>
      </c>
      <c r="C28" s="3">
        <v>0.93402777777777779</v>
      </c>
      <c r="D28" s="11">
        <f t="shared" si="10"/>
        <v>0.55902777777777779</v>
      </c>
      <c r="E28" s="3">
        <v>4.1666666666666664E-2</v>
      </c>
      <c r="F28" s="3">
        <f t="shared" si="11"/>
        <v>0.51736111111111116</v>
      </c>
      <c r="G28" s="3">
        <v>0.33333333333333331</v>
      </c>
      <c r="H28" s="44">
        <f>F28-G28</f>
        <v>0.18402777777777785</v>
      </c>
      <c r="I28" s="48">
        <v>25</v>
      </c>
      <c r="J28" s="51"/>
    </row>
    <row r="29" spans="1:10" ht="16.5" customHeight="1">
      <c r="A29" s="16">
        <v>43581</v>
      </c>
      <c r="B29" s="3">
        <v>0.375</v>
      </c>
      <c r="C29" s="3">
        <v>0.75</v>
      </c>
      <c r="D29" s="11">
        <f t="shared" si="10"/>
        <v>0.375</v>
      </c>
      <c r="E29" s="3">
        <v>4.1666666666666664E-2</v>
      </c>
      <c r="F29" s="3">
        <f t="shared" si="11"/>
        <v>0.33333333333333331</v>
      </c>
      <c r="G29" s="3">
        <v>0.33333333333333331</v>
      </c>
      <c r="H29" s="44">
        <f>F29-G29</f>
        <v>0</v>
      </c>
      <c r="I29" s="48"/>
      <c r="J29" s="51"/>
    </row>
    <row r="30" spans="1:10" ht="16.5" customHeight="1">
      <c r="A30" s="53">
        <v>43582</v>
      </c>
      <c r="B30" s="3"/>
      <c r="C30" s="3"/>
      <c r="D30" s="11"/>
      <c r="E30" s="3"/>
      <c r="F30" s="3"/>
      <c r="G30" s="3"/>
      <c r="H30" s="44"/>
      <c r="I30" s="48"/>
      <c r="J30" s="51"/>
    </row>
    <row r="31" spans="1:10" ht="16.5" customHeight="1">
      <c r="A31" s="53">
        <v>43583</v>
      </c>
      <c r="B31" s="3"/>
      <c r="C31" s="3"/>
      <c r="D31" s="11"/>
      <c r="E31" s="3"/>
      <c r="F31" s="3"/>
      <c r="G31" s="3"/>
      <c r="H31" s="44"/>
      <c r="I31" s="48"/>
      <c r="J31" s="51"/>
    </row>
    <row r="32" spans="1:10" ht="16.5" customHeight="1">
      <c r="A32" s="53">
        <v>43584</v>
      </c>
      <c r="B32" s="3"/>
      <c r="C32" s="3"/>
      <c r="D32" s="11"/>
      <c r="E32" s="3"/>
      <c r="F32" s="3"/>
      <c r="G32" s="3"/>
      <c r="H32" s="44"/>
      <c r="I32" s="48"/>
      <c r="J32" s="51"/>
    </row>
    <row r="33" spans="1:22" ht="16.5" customHeight="1">
      <c r="A33" s="16">
        <v>43585</v>
      </c>
      <c r="B33" s="3">
        <v>0.375</v>
      </c>
      <c r="C33" s="3">
        <v>0.83958333333333324</v>
      </c>
      <c r="D33" s="11">
        <f t="shared" ref="D32:D33" si="12">C33-B33</f>
        <v>0.46458333333333324</v>
      </c>
      <c r="E33" s="3">
        <v>4.1666666666666664E-2</v>
      </c>
      <c r="F33" s="3">
        <f t="shared" ref="F32:F33" si="13">D33-E33</f>
        <v>0.42291666666666655</v>
      </c>
      <c r="G33" s="3">
        <v>0.33333333333333331</v>
      </c>
      <c r="H33" s="44">
        <f>F33-G33</f>
        <v>8.9583333333333237E-2</v>
      </c>
      <c r="I33" s="48"/>
      <c r="J33" s="51"/>
    </row>
    <row r="34" spans="1:22" ht="16.5" customHeight="1">
      <c r="A34" s="2"/>
      <c r="B34" s="3"/>
      <c r="C34" s="3"/>
      <c r="D34" s="11"/>
      <c r="E34" s="3"/>
      <c r="F34" s="3"/>
      <c r="G34" s="3"/>
      <c r="H34" s="47"/>
      <c r="I34" s="51"/>
      <c r="J34" s="51"/>
    </row>
    <row r="35" spans="1:22" ht="16.5" customHeight="1">
      <c r="A35" s="41" t="s">
        <v>19</v>
      </c>
      <c r="D35" s="8"/>
      <c r="H35" s="17"/>
      <c r="I35" s="49"/>
    </row>
    <row r="36" spans="1:22" ht="16.5" customHeight="1">
      <c r="A36" s="41" t="s">
        <v>12</v>
      </c>
      <c r="B36" s="69" t="s">
        <v>0</v>
      </c>
      <c r="C36" s="70"/>
      <c r="D36" s="12">
        <f>SUM(D4:D34)</f>
        <v>8.3194444444444429</v>
      </c>
      <c r="E36" s="12">
        <f t="shared" ref="E36" si="14">SUM(E4:E34)</f>
        <v>0.87499999999999967</v>
      </c>
      <c r="F36" s="12">
        <f>SUM(F4:F34)</f>
        <v>7.4444444444444429</v>
      </c>
      <c r="G36" s="12">
        <f>SUM(G4:G34)</f>
        <v>6.9999999999999973</v>
      </c>
      <c r="H36" s="45">
        <f>SUM(H4:H35)</f>
        <v>0.4444444444444447</v>
      </c>
      <c r="I36" s="50">
        <f>SUM(I4:I35)</f>
        <v>25</v>
      </c>
    </row>
    <row r="37" spans="1:22" ht="16.5" customHeight="1">
      <c r="B37" s="40"/>
      <c r="C37" s="40"/>
      <c r="D37" s="14"/>
      <c r="E37" s="14"/>
      <c r="F37" s="14"/>
      <c r="G37" s="14"/>
      <c r="H37" s="24"/>
      <c r="I37" s="27"/>
    </row>
    <row r="38" spans="1:22" s="33" customFormat="1" ht="16.5" customHeight="1">
      <c r="A38" s="28" t="s">
        <v>40</v>
      </c>
      <c r="B38" s="29" t="s">
        <v>23</v>
      </c>
      <c r="C38" s="29" t="s">
        <v>39</v>
      </c>
      <c r="D38" s="30" t="s">
        <v>24</v>
      </c>
      <c r="E38" s="30" t="s">
        <v>10</v>
      </c>
      <c r="F38" s="30"/>
      <c r="G38" s="30"/>
      <c r="H38" s="31"/>
      <c r="I38" s="32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6.5" customHeight="1">
      <c r="A39" s="19">
        <v>200000</v>
      </c>
      <c r="B39" s="40">
        <v>174</v>
      </c>
      <c r="C39" s="23">
        <f>A39/B39</f>
        <v>1149.4252873563219</v>
      </c>
      <c r="D39" s="24">
        <v>1438</v>
      </c>
      <c r="E39" s="24">
        <v>287</v>
      </c>
      <c r="F39" s="14"/>
      <c r="G39" s="14"/>
      <c r="H39" s="15"/>
      <c r="I39" s="15"/>
    </row>
    <row r="40" spans="1:22" ht="16.5" customHeight="1">
      <c r="B40" s="40"/>
      <c r="C40" s="60" t="s">
        <v>34</v>
      </c>
      <c r="D40" s="62" t="s">
        <v>39</v>
      </c>
      <c r="E40" s="62" t="s">
        <v>36</v>
      </c>
      <c r="F40" s="63" t="s">
        <v>35</v>
      </c>
      <c r="G40" s="14"/>
      <c r="H40" s="15"/>
      <c r="I40" s="15"/>
    </row>
    <row r="41" spans="1:22">
      <c r="B41" s="9" t="s">
        <v>8</v>
      </c>
      <c r="C41" s="46">
        <f>H36</f>
        <v>0.4444444444444447</v>
      </c>
      <c r="D41" s="36">
        <f>D39</f>
        <v>1438</v>
      </c>
      <c r="E41" s="64">
        <f>C41*D41*24</f>
        <v>15338.666666666675</v>
      </c>
      <c r="F41" s="57">
        <f>ROUNDUP(E41,0)</f>
        <v>15339</v>
      </c>
      <c r="G41" s="66" t="s">
        <v>33</v>
      </c>
      <c r="H41" s="66"/>
      <c r="I41" s="66"/>
    </row>
    <row r="42" spans="1:22" ht="14.25" thickBot="1">
      <c r="B42" s="9" t="s">
        <v>10</v>
      </c>
      <c r="C42" s="52">
        <f>I36</f>
        <v>25</v>
      </c>
      <c r="D42" s="36">
        <f>E39</f>
        <v>287</v>
      </c>
      <c r="E42" s="64">
        <f>C42/60*D42</f>
        <v>119.58333333333334</v>
      </c>
      <c r="F42" s="56">
        <f>ROUNDUP(E42,0)</f>
        <v>120</v>
      </c>
      <c r="G42" s="67"/>
      <c r="H42" s="67"/>
      <c r="I42" s="67"/>
    </row>
    <row r="43" spans="1:22" ht="14.25" thickBot="1">
      <c r="B43" s="9"/>
      <c r="C43" s="35"/>
      <c r="D43" s="10"/>
      <c r="E43" s="41" t="s">
        <v>31</v>
      </c>
      <c r="F43" s="58">
        <f>SUM(F41:F42)</f>
        <v>15459</v>
      </c>
      <c r="H43" s="34"/>
    </row>
    <row r="44" spans="1:22">
      <c r="B44" s="9"/>
      <c r="C44" s="20"/>
      <c r="D44" s="21"/>
      <c r="E44" s="22"/>
    </row>
    <row r="45" spans="1:22">
      <c r="B45" s="9"/>
      <c r="C45" s="20"/>
      <c r="D45" s="21"/>
      <c r="E45" s="22"/>
    </row>
  </sheetData>
  <mergeCells count="4">
    <mergeCell ref="B36:C36"/>
    <mergeCell ref="G41:I42"/>
    <mergeCell ref="C2:J2"/>
    <mergeCell ref="A1:F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topLeftCell="A10" workbookViewId="0">
      <selection activeCell="K26" sqref="K26"/>
    </sheetView>
  </sheetViews>
  <sheetFormatPr defaultRowHeight="13.5"/>
  <cols>
    <col min="1" max="1" width="9" customWidth="1"/>
  </cols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5"/>
  <sheetViews>
    <sheetView view="pageBreakPreview" topLeftCell="A13" zoomScaleNormal="100" zoomScaleSheetLayoutView="100" workbookViewId="0">
      <selection activeCell="A38" sqref="A38"/>
    </sheetView>
  </sheetViews>
  <sheetFormatPr defaultRowHeight="13.5"/>
  <cols>
    <col min="1" max="1" width="15" style="25" customWidth="1"/>
    <col min="2" max="4" width="8.5" style="1" customWidth="1"/>
    <col min="5" max="5" width="8.375" style="25" customWidth="1"/>
    <col min="6" max="7" width="8.375" style="7" customWidth="1"/>
    <col min="8" max="8" width="8.25" style="1" customWidth="1"/>
    <col min="9" max="9" width="8" style="1" customWidth="1"/>
    <col min="10" max="22" width="9" style="41"/>
    <col min="23" max="16384" width="9" style="1"/>
  </cols>
  <sheetData>
    <row r="1" spans="1:10" ht="27.75" customHeight="1">
      <c r="A1" s="71" t="s">
        <v>25</v>
      </c>
      <c r="B1" s="71"/>
      <c r="C1" s="71"/>
      <c r="D1" s="71"/>
      <c r="E1" s="71"/>
      <c r="F1" s="71"/>
      <c r="G1" s="42"/>
      <c r="H1" s="39"/>
      <c r="I1" s="39"/>
    </row>
    <row r="2" spans="1:10" ht="17.25" customHeight="1">
      <c r="C2" s="68" t="s">
        <v>32</v>
      </c>
      <c r="D2" s="68"/>
      <c r="E2" s="68"/>
      <c r="F2" s="68"/>
      <c r="G2" s="68"/>
      <c r="H2" s="68"/>
      <c r="I2" s="68"/>
      <c r="J2" s="68"/>
    </row>
    <row r="3" spans="1:10" ht="23.25" customHeight="1">
      <c r="A3" s="26" t="s">
        <v>1</v>
      </c>
      <c r="B3" s="26" t="s">
        <v>2</v>
      </c>
      <c r="C3" s="26" t="s">
        <v>3</v>
      </c>
      <c r="D3" s="6" t="s">
        <v>7</v>
      </c>
      <c r="E3" s="6" t="s">
        <v>5</v>
      </c>
      <c r="F3" s="6" t="s">
        <v>6</v>
      </c>
      <c r="G3" s="18" t="s">
        <v>27</v>
      </c>
      <c r="H3" s="37" t="s">
        <v>37</v>
      </c>
      <c r="I3" s="38" t="s">
        <v>38</v>
      </c>
      <c r="J3" s="55" t="s">
        <v>29</v>
      </c>
    </row>
    <row r="4" spans="1:10" ht="16.5" customHeight="1">
      <c r="A4" s="2">
        <v>43221</v>
      </c>
      <c r="B4" s="3">
        <v>0.375</v>
      </c>
      <c r="C4" s="3">
        <v>0.75694444444444453</v>
      </c>
      <c r="D4" s="11">
        <f t="shared" ref="D4:D5" si="0">C4-B4</f>
        <v>0.38194444444444453</v>
      </c>
      <c r="E4" s="3">
        <v>4.1666666666666664E-2</v>
      </c>
      <c r="F4" s="3">
        <f t="shared" ref="F4:F5" si="1">D4-E4</f>
        <v>0.34027777777777785</v>
      </c>
      <c r="G4" s="3">
        <v>0.33333333333333331</v>
      </c>
      <c r="H4" s="44">
        <f>F4-G4</f>
        <v>6.9444444444445308E-3</v>
      </c>
      <c r="I4" s="48"/>
      <c r="J4" s="51"/>
    </row>
    <row r="5" spans="1:10" ht="16.5" customHeight="1">
      <c r="A5" s="2">
        <v>43222</v>
      </c>
      <c r="B5" s="3">
        <v>0.375</v>
      </c>
      <c r="C5" s="3">
        <v>0.76388888888888884</v>
      </c>
      <c r="D5" s="11">
        <f t="shared" si="0"/>
        <v>0.38888888888888884</v>
      </c>
      <c r="E5" s="3">
        <v>4.1666666666666664E-2</v>
      </c>
      <c r="F5" s="3">
        <f t="shared" si="1"/>
        <v>0.34722222222222215</v>
      </c>
      <c r="G5" s="3">
        <v>0.33333333333333331</v>
      </c>
      <c r="H5" s="44">
        <f>F5-G5</f>
        <v>1.388888888888884E-2</v>
      </c>
      <c r="I5" s="48"/>
      <c r="J5" s="51"/>
    </row>
    <row r="6" spans="1:10" ht="16.5" customHeight="1">
      <c r="A6" s="43">
        <v>43223</v>
      </c>
      <c r="B6" s="3"/>
      <c r="C6" s="3"/>
      <c r="D6" s="11"/>
      <c r="E6" s="3"/>
      <c r="F6" s="3"/>
      <c r="G6" s="3"/>
      <c r="H6" s="44"/>
      <c r="I6" s="48"/>
      <c r="J6" s="51"/>
    </row>
    <row r="7" spans="1:10" ht="16.5" customHeight="1">
      <c r="A7" s="43">
        <v>43224</v>
      </c>
      <c r="B7" s="3"/>
      <c r="C7" s="3"/>
      <c r="D7" s="11"/>
      <c r="E7" s="3"/>
      <c r="F7" s="3"/>
      <c r="G7" s="3"/>
      <c r="H7" s="44"/>
      <c r="I7" s="48"/>
      <c r="J7" s="51"/>
    </row>
    <row r="8" spans="1:10" ht="16.5" customHeight="1">
      <c r="A8" s="43">
        <v>43225</v>
      </c>
      <c r="B8" s="3"/>
      <c r="C8" s="3"/>
      <c r="D8" s="11"/>
      <c r="E8" s="3"/>
      <c r="F8" s="3"/>
      <c r="G8" s="3"/>
      <c r="H8" s="44"/>
      <c r="I8" s="48"/>
      <c r="J8" s="51"/>
    </row>
    <row r="9" spans="1:10" ht="16.5" customHeight="1">
      <c r="A9" s="43">
        <v>43226</v>
      </c>
      <c r="B9" s="3"/>
      <c r="C9" s="3"/>
      <c r="D9" s="11"/>
      <c r="E9" s="3"/>
      <c r="F9" s="3"/>
      <c r="G9" s="3"/>
      <c r="H9" s="44"/>
      <c r="I9" s="48"/>
      <c r="J9" s="51"/>
    </row>
    <row r="10" spans="1:10" ht="16.5" customHeight="1">
      <c r="A10" s="2">
        <v>43227</v>
      </c>
      <c r="B10" s="3">
        <v>0.375</v>
      </c>
      <c r="C10" s="3">
        <v>0.75694444444444453</v>
      </c>
      <c r="D10" s="11">
        <f t="shared" ref="D10:D14" si="2">C10-B10</f>
        <v>0.38194444444444453</v>
      </c>
      <c r="E10" s="3">
        <v>4.1666666666666664E-2</v>
      </c>
      <c r="F10" s="3">
        <f t="shared" ref="F10:F14" si="3">D10-E10</f>
        <v>0.34027777777777785</v>
      </c>
      <c r="G10" s="3">
        <v>0.33333333333333331</v>
      </c>
      <c r="H10" s="44">
        <f>F10-G10</f>
        <v>6.9444444444445308E-3</v>
      </c>
      <c r="I10" s="48"/>
      <c r="J10" s="51"/>
    </row>
    <row r="11" spans="1:10" ht="16.5" customHeight="1">
      <c r="A11" s="2">
        <v>43228</v>
      </c>
      <c r="B11" s="3">
        <v>0.375</v>
      </c>
      <c r="C11" s="3">
        <v>0.76388888888888884</v>
      </c>
      <c r="D11" s="11">
        <f t="shared" si="2"/>
        <v>0.38888888888888884</v>
      </c>
      <c r="E11" s="3">
        <v>4.1666666666666664E-2</v>
      </c>
      <c r="F11" s="3">
        <f t="shared" si="3"/>
        <v>0.34722222222222215</v>
      </c>
      <c r="G11" s="3">
        <v>0.33333333333333331</v>
      </c>
      <c r="H11" s="44">
        <f>F11-G11</f>
        <v>1.388888888888884E-2</v>
      </c>
      <c r="I11" s="48"/>
      <c r="J11" s="51"/>
    </row>
    <row r="12" spans="1:10" ht="16.5" customHeight="1">
      <c r="A12" s="2">
        <v>43229</v>
      </c>
      <c r="B12" s="3">
        <v>0.375</v>
      </c>
      <c r="C12" s="3">
        <v>0.75</v>
      </c>
      <c r="D12" s="11">
        <f t="shared" si="2"/>
        <v>0.375</v>
      </c>
      <c r="E12" s="3">
        <v>4.1666666666666664E-2</v>
      </c>
      <c r="F12" s="3">
        <f t="shared" si="3"/>
        <v>0.33333333333333331</v>
      </c>
      <c r="G12" s="3">
        <v>0.33333333333333331</v>
      </c>
      <c r="H12" s="44">
        <f>F12-G12</f>
        <v>0</v>
      </c>
      <c r="I12" s="48"/>
      <c r="J12" s="51"/>
    </row>
    <row r="13" spans="1:10" ht="16.5" customHeight="1">
      <c r="A13" s="2">
        <v>43230</v>
      </c>
      <c r="B13" s="3">
        <v>0.375</v>
      </c>
      <c r="C13" s="3">
        <v>0.76250000000000007</v>
      </c>
      <c r="D13" s="11">
        <f t="shared" si="2"/>
        <v>0.38750000000000007</v>
      </c>
      <c r="E13" s="3">
        <v>4.1666666666666664E-2</v>
      </c>
      <c r="F13" s="3">
        <f t="shared" si="3"/>
        <v>0.34583333333333338</v>
      </c>
      <c r="G13" s="3">
        <v>0.33333333333333331</v>
      </c>
      <c r="H13" s="44">
        <f>F13-G13</f>
        <v>1.2500000000000067E-2</v>
      </c>
      <c r="I13" s="48"/>
      <c r="J13" s="51"/>
    </row>
    <row r="14" spans="1:10" ht="16.5" customHeight="1">
      <c r="A14" s="2">
        <v>43231</v>
      </c>
      <c r="B14" s="3">
        <v>0.375</v>
      </c>
      <c r="C14" s="3">
        <v>0.75</v>
      </c>
      <c r="D14" s="11">
        <f t="shared" si="2"/>
        <v>0.375</v>
      </c>
      <c r="E14" s="3">
        <v>4.1666666666666664E-2</v>
      </c>
      <c r="F14" s="3">
        <f t="shared" si="3"/>
        <v>0.33333333333333331</v>
      </c>
      <c r="G14" s="3">
        <v>0.33333333333333331</v>
      </c>
      <c r="H14" s="44">
        <f>F14-G14</f>
        <v>0</v>
      </c>
      <c r="I14" s="48"/>
      <c r="J14" s="51"/>
    </row>
    <row r="15" spans="1:10" ht="16.5" customHeight="1">
      <c r="A15" s="43">
        <v>43232</v>
      </c>
      <c r="B15" s="3"/>
      <c r="C15" s="3"/>
      <c r="D15" s="11"/>
      <c r="E15" s="3"/>
      <c r="F15" s="3"/>
      <c r="G15" s="3"/>
      <c r="H15" s="44"/>
      <c r="I15" s="48"/>
      <c r="J15" s="51"/>
    </row>
    <row r="16" spans="1:10" ht="16.5" customHeight="1">
      <c r="A16" s="43">
        <v>43233</v>
      </c>
      <c r="B16" s="3"/>
      <c r="C16" s="3"/>
      <c r="D16" s="11"/>
      <c r="E16" s="3"/>
      <c r="F16" s="3"/>
      <c r="G16" s="3"/>
      <c r="H16" s="44"/>
      <c r="I16" s="48"/>
      <c r="J16" s="51"/>
    </row>
    <row r="17" spans="1:10" ht="16.5" customHeight="1">
      <c r="A17" s="2">
        <v>43234</v>
      </c>
      <c r="B17" s="3">
        <v>0.375</v>
      </c>
      <c r="C17" s="3">
        <v>0.75694444444444453</v>
      </c>
      <c r="D17" s="11">
        <f t="shared" ref="D17:D21" si="4">C17-B17</f>
        <v>0.38194444444444453</v>
      </c>
      <c r="E17" s="3">
        <v>4.1666666666666664E-2</v>
      </c>
      <c r="F17" s="3">
        <f t="shared" ref="F17:F21" si="5">D17-E17</f>
        <v>0.34027777777777785</v>
      </c>
      <c r="G17" s="3">
        <v>0.33333333333333331</v>
      </c>
      <c r="H17" s="44">
        <f>F17-G17</f>
        <v>6.9444444444445308E-3</v>
      </c>
      <c r="I17" s="48"/>
      <c r="J17" s="51"/>
    </row>
    <row r="18" spans="1:10" ht="16.5" customHeight="1">
      <c r="A18" s="2">
        <v>43235</v>
      </c>
      <c r="B18" s="3">
        <v>0.375</v>
      </c>
      <c r="C18" s="3">
        <v>0.76388888888888884</v>
      </c>
      <c r="D18" s="11">
        <f t="shared" si="4"/>
        <v>0.38888888888888884</v>
      </c>
      <c r="E18" s="3">
        <v>4.1666666666666664E-2</v>
      </c>
      <c r="F18" s="3">
        <f t="shared" si="5"/>
        <v>0.34722222222222215</v>
      </c>
      <c r="G18" s="3">
        <v>0.33333333333333331</v>
      </c>
      <c r="H18" s="44">
        <f>F18-G18</f>
        <v>1.388888888888884E-2</v>
      </c>
      <c r="I18" s="48"/>
      <c r="J18" s="51"/>
    </row>
    <row r="19" spans="1:10" ht="16.5" customHeight="1">
      <c r="A19" s="2">
        <v>43236</v>
      </c>
      <c r="B19" s="3">
        <v>0.375</v>
      </c>
      <c r="C19" s="3">
        <v>0.77500000000000002</v>
      </c>
      <c r="D19" s="11">
        <f t="shared" si="4"/>
        <v>0.4</v>
      </c>
      <c r="E19" s="3">
        <v>4.1666666666666664E-2</v>
      </c>
      <c r="F19" s="3">
        <f t="shared" si="5"/>
        <v>0.35833333333333334</v>
      </c>
      <c r="G19" s="3">
        <v>0.33333333333333331</v>
      </c>
      <c r="H19" s="44">
        <f>F19-G19</f>
        <v>2.5000000000000022E-2</v>
      </c>
      <c r="I19" s="48"/>
      <c r="J19" s="51"/>
    </row>
    <row r="20" spans="1:10" ht="16.5" customHeight="1">
      <c r="A20" s="2">
        <v>43237</v>
      </c>
      <c r="B20" s="3">
        <v>0.375</v>
      </c>
      <c r="C20" s="3">
        <v>0.75</v>
      </c>
      <c r="D20" s="11">
        <f t="shared" si="4"/>
        <v>0.375</v>
      </c>
      <c r="E20" s="3">
        <v>4.1666666666666664E-2</v>
      </c>
      <c r="F20" s="3">
        <f t="shared" si="5"/>
        <v>0.33333333333333331</v>
      </c>
      <c r="G20" s="3">
        <v>0.33333333333333331</v>
      </c>
      <c r="H20" s="44">
        <f>F20-G20</f>
        <v>0</v>
      </c>
      <c r="I20" s="48"/>
      <c r="J20" s="51"/>
    </row>
    <row r="21" spans="1:10" ht="16.5" customHeight="1">
      <c r="A21" s="2">
        <v>43238</v>
      </c>
      <c r="B21" s="3">
        <v>0.375</v>
      </c>
      <c r="C21" s="3">
        <v>0.7631944444444444</v>
      </c>
      <c r="D21" s="11">
        <f t="shared" si="4"/>
        <v>0.3881944444444444</v>
      </c>
      <c r="E21" s="3">
        <v>4.1666666666666664E-2</v>
      </c>
      <c r="F21" s="3">
        <f t="shared" si="5"/>
        <v>0.34652777777777771</v>
      </c>
      <c r="G21" s="3">
        <v>0.33333333333333331</v>
      </c>
      <c r="H21" s="44">
        <f t="shared" ref="H21" si="6">F21-G21</f>
        <v>1.3194444444444398E-2</v>
      </c>
      <c r="I21" s="48"/>
      <c r="J21" s="51"/>
    </row>
    <row r="22" spans="1:10" ht="16.5" customHeight="1">
      <c r="A22" s="43">
        <v>43239</v>
      </c>
      <c r="B22" s="3"/>
      <c r="C22" s="3"/>
      <c r="D22" s="11"/>
      <c r="E22" s="3"/>
      <c r="F22" s="3"/>
      <c r="G22" s="3"/>
      <c r="H22" s="44"/>
      <c r="I22" s="48"/>
      <c r="J22" s="51"/>
    </row>
    <row r="23" spans="1:10" ht="16.5" customHeight="1">
      <c r="A23" s="43">
        <v>43240</v>
      </c>
      <c r="B23" s="3"/>
      <c r="C23" s="3"/>
      <c r="D23" s="11"/>
      <c r="E23" s="3"/>
      <c r="F23" s="3"/>
      <c r="G23" s="3"/>
      <c r="H23" s="44"/>
      <c r="I23" s="48"/>
      <c r="J23" s="51"/>
    </row>
    <row r="24" spans="1:10" ht="16.5" customHeight="1">
      <c r="A24" s="2">
        <v>43241</v>
      </c>
      <c r="B24" s="3">
        <v>0.375</v>
      </c>
      <c r="C24" s="3">
        <v>0.75694444444444453</v>
      </c>
      <c r="D24" s="11">
        <f t="shared" ref="D24:D28" si="7">C24-B24</f>
        <v>0.38194444444444453</v>
      </c>
      <c r="E24" s="3">
        <v>4.1666666666666664E-2</v>
      </c>
      <c r="F24" s="3">
        <f t="shared" ref="F24:F28" si="8">D24-E24</f>
        <v>0.34027777777777785</v>
      </c>
      <c r="G24" s="3">
        <v>0.33333333333333331</v>
      </c>
      <c r="H24" s="44">
        <f>F24-G24</f>
        <v>6.9444444444445308E-3</v>
      </c>
      <c r="I24" s="48"/>
      <c r="J24" s="51"/>
    </row>
    <row r="25" spans="1:10" ht="16.5" customHeight="1">
      <c r="A25" s="2">
        <v>43242</v>
      </c>
      <c r="B25" s="3">
        <v>0.375</v>
      </c>
      <c r="C25" s="3">
        <v>0.76388888888888884</v>
      </c>
      <c r="D25" s="11">
        <f t="shared" si="7"/>
        <v>0.38888888888888884</v>
      </c>
      <c r="E25" s="3">
        <v>4.1666666666666664E-2</v>
      </c>
      <c r="F25" s="3">
        <f t="shared" si="8"/>
        <v>0.34722222222222215</v>
      </c>
      <c r="G25" s="3">
        <v>0.33333333333333331</v>
      </c>
      <c r="H25" s="44">
        <f>F25-G25</f>
        <v>1.388888888888884E-2</v>
      </c>
      <c r="I25" s="48"/>
      <c r="J25" s="51"/>
    </row>
    <row r="26" spans="1:10" ht="16.5" customHeight="1">
      <c r="A26" s="2">
        <v>43243</v>
      </c>
      <c r="B26" s="3">
        <v>0.375</v>
      </c>
      <c r="C26" s="3">
        <v>0.75</v>
      </c>
      <c r="D26" s="11">
        <f t="shared" si="7"/>
        <v>0.375</v>
      </c>
      <c r="E26" s="3">
        <v>4.1666666666666664E-2</v>
      </c>
      <c r="F26" s="3">
        <f t="shared" si="8"/>
        <v>0.33333333333333331</v>
      </c>
      <c r="G26" s="3">
        <v>0.33333333333333331</v>
      </c>
      <c r="H26" s="44">
        <f>F26-G26</f>
        <v>0</v>
      </c>
      <c r="I26" s="48"/>
      <c r="J26" s="51"/>
    </row>
    <row r="27" spans="1:10" ht="16.5" customHeight="1">
      <c r="A27" s="2">
        <v>43244</v>
      </c>
      <c r="B27" s="3">
        <v>0.375</v>
      </c>
      <c r="C27" s="3">
        <v>0.76250000000000007</v>
      </c>
      <c r="D27" s="11">
        <f t="shared" si="7"/>
        <v>0.38750000000000007</v>
      </c>
      <c r="E27" s="3">
        <v>4.1666666666666664E-2</v>
      </c>
      <c r="F27" s="3">
        <f t="shared" si="8"/>
        <v>0.34583333333333338</v>
      </c>
      <c r="G27" s="3">
        <v>0.33333333333333331</v>
      </c>
      <c r="H27" s="44">
        <f>F27-G27</f>
        <v>1.2500000000000067E-2</v>
      </c>
      <c r="I27" s="48"/>
      <c r="J27" s="51"/>
    </row>
    <row r="28" spans="1:10" ht="16.5" customHeight="1">
      <c r="A28" s="2">
        <v>43245</v>
      </c>
      <c r="B28" s="3">
        <v>0.375</v>
      </c>
      <c r="C28" s="3">
        <v>0.75</v>
      </c>
      <c r="D28" s="11">
        <f t="shared" si="7"/>
        <v>0.375</v>
      </c>
      <c r="E28" s="3">
        <v>4.1666666666666664E-2</v>
      </c>
      <c r="F28" s="3">
        <f t="shared" si="8"/>
        <v>0.33333333333333331</v>
      </c>
      <c r="G28" s="3">
        <v>0.33333333333333331</v>
      </c>
      <c r="H28" s="44">
        <f>F28-G28</f>
        <v>0</v>
      </c>
      <c r="I28" s="48"/>
      <c r="J28" s="51"/>
    </row>
    <row r="29" spans="1:10" ht="16.5" customHeight="1">
      <c r="A29" s="43">
        <v>43246</v>
      </c>
      <c r="B29" s="3"/>
      <c r="C29" s="3"/>
      <c r="D29" s="11"/>
      <c r="E29" s="3"/>
      <c r="F29" s="3"/>
      <c r="G29" s="3"/>
      <c r="H29" s="44"/>
      <c r="I29" s="48"/>
      <c r="J29" s="51"/>
    </row>
    <row r="30" spans="1:10" ht="16.5" customHeight="1">
      <c r="A30" s="43">
        <v>43247</v>
      </c>
      <c r="B30" s="3"/>
      <c r="C30" s="3"/>
      <c r="D30" s="11"/>
      <c r="E30" s="3"/>
      <c r="F30" s="3"/>
      <c r="G30" s="3"/>
      <c r="H30" s="44"/>
      <c r="I30" s="48"/>
      <c r="J30" s="51"/>
    </row>
    <row r="31" spans="1:10" ht="16.5" customHeight="1">
      <c r="A31" s="2">
        <v>43248</v>
      </c>
      <c r="B31" s="3">
        <v>0.375</v>
      </c>
      <c r="C31" s="3">
        <v>0.75</v>
      </c>
      <c r="D31" s="11">
        <f t="shared" ref="D31" si="9">C31-B31</f>
        <v>0.375</v>
      </c>
      <c r="E31" s="3">
        <v>4.1666666666666664E-2</v>
      </c>
      <c r="F31" s="3">
        <f t="shared" ref="F31" si="10">D31-E31</f>
        <v>0.33333333333333331</v>
      </c>
      <c r="G31" s="3">
        <v>0.33333333333333331</v>
      </c>
      <c r="H31" s="44">
        <f>F31-G31</f>
        <v>0</v>
      </c>
      <c r="I31" s="48"/>
      <c r="J31" s="51"/>
    </row>
    <row r="32" spans="1:10" ht="16.5" customHeight="1">
      <c r="A32" s="2">
        <v>43249</v>
      </c>
      <c r="B32" s="3">
        <v>0.375</v>
      </c>
      <c r="C32" s="3">
        <v>0.75694444444444453</v>
      </c>
      <c r="D32" s="11">
        <f t="shared" ref="D32:D34" si="11">C32-B32</f>
        <v>0.38194444444444453</v>
      </c>
      <c r="E32" s="3">
        <v>4.1666666666666664E-2</v>
      </c>
      <c r="F32" s="3">
        <f t="shared" ref="F32:F34" si="12">D32-E32</f>
        <v>0.34027777777777785</v>
      </c>
      <c r="G32" s="3">
        <v>0.33333333333333331</v>
      </c>
      <c r="H32" s="44">
        <f>F32-G32</f>
        <v>6.9444444444445308E-3</v>
      </c>
      <c r="I32" s="48"/>
      <c r="J32" s="51"/>
    </row>
    <row r="33" spans="1:22" ht="16.5" customHeight="1">
      <c r="A33" s="2">
        <v>43250</v>
      </c>
      <c r="B33" s="3">
        <v>0.375</v>
      </c>
      <c r="C33" s="3">
        <v>0.93055555555555547</v>
      </c>
      <c r="D33" s="11">
        <f t="shared" si="11"/>
        <v>0.55555555555555547</v>
      </c>
      <c r="E33" s="3">
        <v>4.1666666666666664E-2</v>
      </c>
      <c r="F33" s="3">
        <f t="shared" si="12"/>
        <v>0.51388888888888884</v>
      </c>
      <c r="G33" s="3">
        <v>0.33333333333333331</v>
      </c>
      <c r="H33" s="44">
        <f>F33-G33</f>
        <v>0.18055555555555552</v>
      </c>
      <c r="I33" s="48">
        <v>20</v>
      </c>
      <c r="J33" s="51"/>
    </row>
    <row r="34" spans="1:22" ht="16.5" customHeight="1">
      <c r="A34" s="2">
        <v>43251</v>
      </c>
      <c r="B34" s="3">
        <v>0.375</v>
      </c>
      <c r="C34" s="3">
        <v>0.79861111111111116</v>
      </c>
      <c r="D34" s="11">
        <f t="shared" si="11"/>
        <v>0.42361111111111116</v>
      </c>
      <c r="E34" s="3">
        <v>4.1666666666666664E-2</v>
      </c>
      <c r="F34" s="3">
        <f t="shared" si="12"/>
        <v>0.38194444444444448</v>
      </c>
      <c r="G34" s="3">
        <v>0.33333333333333331</v>
      </c>
      <c r="H34" s="44">
        <f>F34-G34</f>
        <v>4.861111111111116E-2</v>
      </c>
      <c r="I34" s="48"/>
      <c r="J34" s="51"/>
    </row>
    <row r="35" spans="1:22" ht="16.5" customHeight="1">
      <c r="A35" s="25" t="s">
        <v>4</v>
      </c>
      <c r="D35" s="8"/>
      <c r="H35" s="17"/>
      <c r="I35" s="49"/>
    </row>
    <row r="36" spans="1:22" ht="16.5" customHeight="1">
      <c r="A36" s="25" t="s">
        <v>13</v>
      </c>
      <c r="B36" s="69" t="s">
        <v>0</v>
      </c>
      <c r="C36" s="70"/>
      <c r="D36" s="12">
        <f>SUM(D4:D34)</f>
        <v>8.2576388888888896</v>
      </c>
      <c r="E36" s="12">
        <f t="shared" ref="E36" si="13">SUM(E4:E34)</f>
        <v>0.87499999999999967</v>
      </c>
      <c r="F36" s="12">
        <f>SUM(F4:F34)</f>
        <v>7.3826388888888879</v>
      </c>
      <c r="G36" s="12">
        <f>SUM(G4:G34)</f>
        <v>6.9999999999999973</v>
      </c>
      <c r="H36" s="45">
        <f>SUM(H4:H35)</f>
        <v>0.38263888888888925</v>
      </c>
      <c r="I36" s="50">
        <f>SUM(I4:I35)</f>
        <v>20</v>
      </c>
    </row>
    <row r="37" spans="1:22" ht="16.5" customHeight="1">
      <c r="B37" s="13"/>
      <c r="C37" s="13"/>
      <c r="D37" s="14"/>
      <c r="E37" s="14"/>
      <c r="F37" s="14"/>
      <c r="G37" s="14"/>
      <c r="H37" s="24"/>
      <c r="I37" s="27"/>
    </row>
    <row r="38" spans="1:22" s="33" customFormat="1" ht="16.5" customHeight="1">
      <c r="A38" s="28" t="s">
        <v>40</v>
      </c>
      <c r="B38" s="29" t="s">
        <v>23</v>
      </c>
      <c r="C38" s="29" t="s">
        <v>39</v>
      </c>
      <c r="D38" s="30" t="s">
        <v>24</v>
      </c>
      <c r="E38" s="30" t="s">
        <v>10</v>
      </c>
      <c r="F38" s="30"/>
      <c r="G38" s="30"/>
      <c r="H38" s="31"/>
      <c r="I38" s="32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6.5" customHeight="1">
      <c r="A39" s="19">
        <v>200000</v>
      </c>
      <c r="B39" s="13">
        <v>174</v>
      </c>
      <c r="C39" s="23">
        <f>A39/B39</f>
        <v>1149.4252873563219</v>
      </c>
      <c r="D39" s="24">
        <v>1438</v>
      </c>
      <c r="E39" s="24">
        <v>287</v>
      </c>
      <c r="F39" s="14"/>
      <c r="G39" s="14"/>
      <c r="H39" s="15"/>
      <c r="I39" s="15"/>
    </row>
    <row r="40" spans="1:22" ht="16.5" customHeight="1">
      <c r="B40" s="13"/>
      <c r="C40" s="61" t="s">
        <v>34</v>
      </c>
      <c r="D40" s="62" t="s">
        <v>39</v>
      </c>
      <c r="E40" s="62" t="s">
        <v>36</v>
      </c>
      <c r="F40" s="63" t="s">
        <v>35</v>
      </c>
      <c r="G40" s="14"/>
      <c r="H40" s="15"/>
      <c r="I40" s="15"/>
    </row>
    <row r="41" spans="1:22">
      <c r="B41" s="9" t="s">
        <v>8</v>
      </c>
      <c r="C41" s="46">
        <f>H36</f>
        <v>0.38263888888888925</v>
      </c>
      <c r="D41" s="36">
        <f>D39</f>
        <v>1438</v>
      </c>
      <c r="E41" s="64">
        <f>C41*D41*24</f>
        <v>13205.633333333346</v>
      </c>
      <c r="F41" s="57">
        <f>ROUNDUP(E41,0)</f>
        <v>13206</v>
      </c>
      <c r="G41" s="65" t="s">
        <v>28</v>
      </c>
      <c r="H41" s="66"/>
      <c r="I41" s="66"/>
    </row>
    <row r="42" spans="1:22" ht="14.25" thickBot="1">
      <c r="B42" s="9" t="s">
        <v>10</v>
      </c>
      <c r="C42" s="52">
        <f>I36</f>
        <v>20</v>
      </c>
      <c r="D42" s="36">
        <f>E39</f>
        <v>287</v>
      </c>
      <c r="E42" s="64">
        <f>C42/60*D42</f>
        <v>95.666666666666657</v>
      </c>
      <c r="F42" s="56">
        <f>ROUNDUP(E42,0)</f>
        <v>96</v>
      </c>
      <c r="G42" s="67"/>
      <c r="H42" s="67"/>
      <c r="I42" s="67"/>
    </row>
    <row r="43" spans="1:22" ht="14.25" thickBot="1">
      <c r="B43" s="9"/>
      <c r="C43" s="35"/>
      <c r="D43" s="10"/>
      <c r="E43" s="25" t="s">
        <v>31</v>
      </c>
      <c r="F43" s="59">
        <f>SUM(F41:F42)</f>
        <v>13302</v>
      </c>
      <c r="H43" s="34"/>
    </row>
    <row r="44" spans="1:22">
      <c r="B44" s="9"/>
      <c r="C44" s="20"/>
      <c r="D44" s="21"/>
      <c r="E44" s="22"/>
    </row>
    <row r="45" spans="1:22">
      <c r="B45" s="9"/>
      <c r="C45" s="20"/>
      <c r="D45" s="21"/>
      <c r="E45" s="22"/>
    </row>
  </sheetData>
  <mergeCells count="4">
    <mergeCell ref="G41:I42"/>
    <mergeCell ref="C2:J2"/>
    <mergeCell ref="B36:C36"/>
    <mergeCell ref="A1:F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5"/>
  <sheetViews>
    <sheetView view="pageBreakPreview" topLeftCell="A22" zoomScaleNormal="100" zoomScaleSheetLayoutView="100" workbookViewId="0">
      <selection activeCell="A38" sqref="A38"/>
    </sheetView>
  </sheetViews>
  <sheetFormatPr defaultRowHeight="13.5"/>
  <cols>
    <col min="1" max="1" width="15" style="25" customWidth="1"/>
    <col min="2" max="4" width="8.5" style="1" customWidth="1"/>
    <col min="5" max="5" width="8.375" style="25" customWidth="1"/>
    <col min="6" max="7" width="8.375" style="7" customWidth="1"/>
    <col min="8" max="8" width="8.25" style="1" customWidth="1"/>
    <col min="9" max="9" width="8" style="1" customWidth="1"/>
    <col min="10" max="22" width="9" style="41"/>
    <col min="23" max="16384" width="9" style="1"/>
  </cols>
  <sheetData>
    <row r="1" spans="1:10" ht="27.75" customHeight="1">
      <c r="A1" s="71" t="s">
        <v>25</v>
      </c>
      <c r="B1" s="71"/>
      <c r="C1" s="71"/>
      <c r="D1" s="71"/>
      <c r="E1" s="71"/>
      <c r="F1" s="71"/>
      <c r="G1" s="42"/>
      <c r="H1" s="39"/>
      <c r="I1" s="39"/>
    </row>
    <row r="2" spans="1:10" ht="17.25" customHeight="1">
      <c r="C2" s="68" t="s">
        <v>32</v>
      </c>
      <c r="D2" s="68"/>
      <c r="E2" s="68"/>
      <c r="F2" s="68"/>
      <c r="G2" s="68"/>
      <c r="H2" s="68"/>
      <c r="I2" s="68"/>
      <c r="J2" s="68"/>
    </row>
    <row r="3" spans="1:10" ht="23.25" customHeight="1">
      <c r="A3" s="26" t="s">
        <v>1</v>
      </c>
      <c r="B3" s="26" t="s">
        <v>2</v>
      </c>
      <c r="C3" s="26" t="s">
        <v>3</v>
      </c>
      <c r="D3" s="6" t="s">
        <v>7</v>
      </c>
      <c r="E3" s="6" t="s">
        <v>5</v>
      </c>
      <c r="F3" s="6" t="s">
        <v>6</v>
      </c>
      <c r="G3" s="18" t="s">
        <v>27</v>
      </c>
      <c r="H3" s="37" t="s">
        <v>37</v>
      </c>
      <c r="I3" s="38" t="s">
        <v>38</v>
      </c>
      <c r="J3" s="55" t="s">
        <v>29</v>
      </c>
    </row>
    <row r="4" spans="1:10" ht="16.5" customHeight="1">
      <c r="A4" s="2">
        <v>43252</v>
      </c>
      <c r="B4" s="3">
        <v>0.375</v>
      </c>
      <c r="C4" s="3">
        <v>0.77500000000000002</v>
      </c>
      <c r="D4" s="11">
        <f t="shared" ref="D4" si="0">C4-B4</f>
        <v>0.4</v>
      </c>
      <c r="E4" s="3">
        <v>4.1666666666666664E-2</v>
      </c>
      <c r="F4" s="3">
        <f t="shared" ref="F4" si="1">D4-E4</f>
        <v>0.35833333333333334</v>
      </c>
      <c r="G4" s="3">
        <v>0.33333333333333331</v>
      </c>
      <c r="H4" s="44">
        <f>F4-G4</f>
        <v>2.5000000000000022E-2</v>
      </c>
      <c r="I4" s="48"/>
      <c r="J4" s="51"/>
    </row>
    <row r="5" spans="1:10" ht="16.5" customHeight="1">
      <c r="A5" s="43">
        <v>43253</v>
      </c>
      <c r="B5" s="3"/>
      <c r="C5" s="3"/>
      <c r="D5" s="11"/>
      <c r="E5" s="3"/>
      <c r="F5" s="3"/>
      <c r="G5" s="3"/>
      <c r="H5" s="44"/>
      <c r="I5" s="48"/>
      <c r="J5" s="51"/>
    </row>
    <row r="6" spans="1:10" ht="16.5" customHeight="1">
      <c r="A6" s="43">
        <v>43254</v>
      </c>
      <c r="B6" s="3"/>
      <c r="C6" s="3"/>
      <c r="D6" s="11"/>
      <c r="E6" s="3"/>
      <c r="F6" s="3"/>
      <c r="G6" s="3"/>
      <c r="H6" s="44"/>
      <c r="I6" s="48"/>
      <c r="J6" s="51"/>
    </row>
    <row r="7" spans="1:10" ht="16.5" customHeight="1">
      <c r="A7" s="2">
        <v>43255</v>
      </c>
      <c r="B7" s="3">
        <v>0.375</v>
      </c>
      <c r="C7" s="3">
        <v>0.77500000000000002</v>
      </c>
      <c r="D7" s="11">
        <f t="shared" ref="D7" si="2">C7-B7</f>
        <v>0.4</v>
      </c>
      <c r="E7" s="3">
        <v>4.1666666666666664E-2</v>
      </c>
      <c r="F7" s="3">
        <f t="shared" ref="F7" si="3">D7-E7</f>
        <v>0.35833333333333334</v>
      </c>
      <c r="G7" s="3">
        <v>0.33333333333333331</v>
      </c>
      <c r="H7" s="44">
        <f>F7-G7</f>
        <v>2.5000000000000022E-2</v>
      </c>
      <c r="I7" s="48"/>
      <c r="J7" s="51"/>
    </row>
    <row r="8" spans="1:10" ht="16.5" customHeight="1">
      <c r="A8" s="2">
        <v>43256</v>
      </c>
      <c r="B8" s="3">
        <v>0.375</v>
      </c>
      <c r="C8" s="3">
        <v>0.76388888888888884</v>
      </c>
      <c r="D8" s="11">
        <f t="shared" ref="D8:D11" si="4">C8-B8</f>
        <v>0.38888888888888884</v>
      </c>
      <c r="E8" s="3">
        <v>4.1666666666666664E-2</v>
      </c>
      <c r="F8" s="3">
        <f t="shared" ref="F8:F11" si="5">D8-E8</f>
        <v>0.34722222222222215</v>
      </c>
      <c r="G8" s="3">
        <v>0.33333333333333331</v>
      </c>
      <c r="H8" s="44">
        <f>F8-G8</f>
        <v>1.388888888888884E-2</v>
      </c>
      <c r="I8" s="48"/>
      <c r="J8" s="51"/>
    </row>
    <row r="9" spans="1:10" ht="16.5" customHeight="1">
      <c r="A9" s="2">
        <v>43257</v>
      </c>
      <c r="B9" s="3">
        <v>0.375</v>
      </c>
      <c r="C9" s="3">
        <v>0.75694444444444453</v>
      </c>
      <c r="D9" s="11">
        <f t="shared" si="4"/>
        <v>0.38194444444444453</v>
      </c>
      <c r="E9" s="3">
        <v>4.1666666666666664E-2</v>
      </c>
      <c r="F9" s="3">
        <f t="shared" si="5"/>
        <v>0.34027777777777785</v>
      </c>
      <c r="G9" s="3">
        <v>0.33333333333333331</v>
      </c>
      <c r="H9" s="44">
        <f>F9-G9</f>
        <v>6.9444444444445308E-3</v>
      </c>
      <c r="I9" s="48"/>
      <c r="J9" s="51"/>
    </row>
    <row r="10" spans="1:10" ht="16.5" customHeight="1">
      <c r="A10" s="2">
        <v>43258</v>
      </c>
      <c r="B10" s="3">
        <v>0.375</v>
      </c>
      <c r="C10" s="3">
        <v>0.75</v>
      </c>
      <c r="D10" s="11">
        <f t="shared" si="4"/>
        <v>0.375</v>
      </c>
      <c r="E10" s="3">
        <v>4.1666666666666664E-2</v>
      </c>
      <c r="F10" s="3">
        <f t="shared" si="5"/>
        <v>0.33333333333333331</v>
      </c>
      <c r="G10" s="3">
        <v>0.33333333333333331</v>
      </c>
      <c r="H10" s="44">
        <f>F10-G10</f>
        <v>0</v>
      </c>
      <c r="I10" s="48"/>
      <c r="J10" s="51"/>
    </row>
    <row r="11" spans="1:10" ht="16.5" customHeight="1">
      <c r="A11" s="2">
        <v>43259</v>
      </c>
      <c r="B11" s="3">
        <v>0.375</v>
      </c>
      <c r="C11" s="3">
        <v>0.76250000000000007</v>
      </c>
      <c r="D11" s="11">
        <f t="shared" si="4"/>
        <v>0.38750000000000007</v>
      </c>
      <c r="E11" s="3">
        <v>4.1666666666666664E-2</v>
      </c>
      <c r="F11" s="3">
        <f t="shared" si="5"/>
        <v>0.34583333333333338</v>
      </c>
      <c r="G11" s="3">
        <v>0.33333333333333331</v>
      </c>
      <c r="H11" s="44">
        <f>F11-G11</f>
        <v>1.2500000000000067E-2</v>
      </c>
      <c r="I11" s="48"/>
      <c r="J11" s="51"/>
    </row>
    <row r="12" spans="1:10" ht="16.5" customHeight="1">
      <c r="A12" s="43">
        <v>43260</v>
      </c>
      <c r="B12" s="3"/>
      <c r="C12" s="3"/>
      <c r="D12" s="11"/>
      <c r="E12" s="3"/>
      <c r="F12" s="3"/>
      <c r="G12" s="3"/>
      <c r="H12" s="44"/>
      <c r="I12" s="48"/>
      <c r="J12" s="51"/>
    </row>
    <row r="13" spans="1:10" ht="16.5" customHeight="1">
      <c r="A13" s="43">
        <v>43261</v>
      </c>
      <c r="B13" s="3"/>
      <c r="C13" s="3"/>
      <c r="D13" s="11"/>
      <c r="E13" s="3"/>
      <c r="F13" s="3"/>
      <c r="G13" s="3"/>
      <c r="H13" s="44"/>
      <c r="I13" s="48"/>
      <c r="J13" s="51"/>
    </row>
    <row r="14" spans="1:10" ht="16.5" customHeight="1">
      <c r="A14" s="2">
        <v>43262</v>
      </c>
      <c r="B14" s="3">
        <v>0.375</v>
      </c>
      <c r="C14" s="3">
        <v>0.75694444444444453</v>
      </c>
      <c r="D14" s="11">
        <f t="shared" ref="D14:D18" si="6">C14-B14</f>
        <v>0.38194444444444453</v>
      </c>
      <c r="E14" s="3">
        <v>4.1666666666666664E-2</v>
      </c>
      <c r="F14" s="3">
        <f t="shared" ref="F14:F18" si="7">D14-E14</f>
        <v>0.34027777777777785</v>
      </c>
      <c r="G14" s="3">
        <v>0.33333333333333331</v>
      </c>
      <c r="H14" s="44">
        <f>F14-G14</f>
        <v>6.9444444444445308E-3</v>
      </c>
      <c r="I14" s="48"/>
      <c r="J14" s="51"/>
    </row>
    <row r="15" spans="1:10" ht="16.5" customHeight="1">
      <c r="A15" s="2">
        <v>43263</v>
      </c>
      <c r="B15" s="3">
        <v>0.375</v>
      </c>
      <c r="C15" s="3">
        <v>0.76388888888888884</v>
      </c>
      <c r="D15" s="11">
        <f t="shared" si="6"/>
        <v>0.38888888888888884</v>
      </c>
      <c r="E15" s="3">
        <v>4.1666666666666664E-2</v>
      </c>
      <c r="F15" s="3">
        <f t="shared" si="7"/>
        <v>0.34722222222222215</v>
      </c>
      <c r="G15" s="3">
        <v>0.33333333333333331</v>
      </c>
      <c r="H15" s="44">
        <f>F15-G15</f>
        <v>1.388888888888884E-2</v>
      </c>
      <c r="I15" s="48"/>
      <c r="J15" s="51"/>
    </row>
    <row r="16" spans="1:10" ht="16.5" customHeight="1">
      <c r="A16" s="2">
        <v>43264</v>
      </c>
      <c r="B16" s="3">
        <v>0.375</v>
      </c>
      <c r="C16" s="3">
        <v>0.75</v>
      </c>
      <c r="D16" s="11">
        <f t="shared" si="6"/>
        <v>0.375</v>
      </c>
      <c r="E16" s="3">
        <v>4.1666666666666664E-2</v>
      </c>
      <c r="F16" s="3">
        <f t="shared" si="7"/>
        <v>0.33333333333333331</v>
      </c>
      <c r="G16" s="3">
        <v>0.33333333333333331</v>
      </c>
      <c r="H16" s="44">
        <f>F16-G16</f>
        <v>0</v>
      </c>
      <c r="I16" s="48"/>
      <c r="J16" s="51"/>
    </row>
    <row r="17" spans="1:10" ht="16.5" customHeight="1">
      <c r="A17" s="2">
        <v>43265</v>
      </c>
      <c r="B17" s="3">
        <v>0.375</v>
      </c>
      <c r="C17" s="3">
        <v>0.75</v>
      </c>
      <c r="D17" s="11">
        <f t="shared" si="6"/>
        <v>0.375</v>
      </c>
      <c r="E17" s="3">
        <v>4.1666666666666664E-2</v>
      </c>
      <c r="F17" s="3">
        <f t="shared" si="7"/>
        <v>0.33333333333333331</v>
      </c>
      <c r="G17" s="3">
        <v>0.33333333333333331</v>
      </c>
      <c r="H17" s="44">
        <f>F17-G17</f>
        <v>0</v>
      </c>
      <c r="I17" s="48"/>
      <c r="J17" s="51"/>
    </row>
    <row r="18" spans="1:10" ht="16.5" customHeight="1">
      <c r="A18" s="2">
        <v>43266</v>
      </c>
      <c r="B18" s="3">
        <v>0.375</v>
      </c>
      <c r="C18" s="3">
        <v>0.75694444444444453</v>
      </c>
      <c r="D18" s="11">
        <f t="shared" si="6"/>
        <v>0.38194444444444453</v>
      </c>
      <c r="E18" s="3">
        <v>4.1666666666666664E-2</v>
      </c>
      <c r="F18" s="3">
        <f t="shared" si="7"/>
        <v>0.34027777777777785</v>
      </c>
      <c r="G18" s="3">
        <v>0.33333333333333331</v>
      </c>
      <c r="H18" s="44">
        <f>F18-G18</f>
        <v>6.9444444444445308E-3</v>
      </c>
      <c r="I18" s="48"/>
      <c r="J18" s="51"/>
    </row>
    <row r="19" spans="1:10" ht="16.5" customHeight="1">
      <c r="A19" s="43">
        <v>43267</v>
      </c>
      <c r="B19" s="3"/>
      <c r="C19" s="3"/>
      <c r="D19" s="11"/>
      <c r="E19" s="3"/>
      <c r="F19" s="3"/>
      <c r="G19" s="3"/>
      <c r="H19" s="44"/>
      <c r="I19" s="48"/>
      <c r="J19" s="51"/>
    </row>
    <row r="20" spans="1:10" ht="16.5" customHeight="1">
      <c r="A20" s="43">
        <v>43268</v>
      </c>
      <c r="B20" s="3"/>
      <c r="C20" s="3"/>
      <c r="D20" s="11"/>
      <c r="E20" s="3"/>
      <c r="F20" s="3"/>
      <c r="G20" s="3"/>
      <c r="H20" s="44"/>
      <c r="I20" s="48"/>
      <c r="J20" s="51"/>
    </row>
    <row r="21" spans="1:10" ht="16.5" customHeight="1">
      <c r="A21" s="2">
        <v>43269</v>
      </c>
      <c r="B21" s="3">
        <v>0.375</v>
      </c>
      <c r="C21" s="3">
        <v>0.75694444444444453</v>
      </c>
      <c r="D21" s="11">
        <f t="shared" ref="D21:D25" si="8">C21-B21</f>
        <v>0.38194444444444453</v>
      </c>
      <c r="E21" s="3">
        <v>4.1666666666666664E-2</v>
      </c>
      <c r="F21" s="3">
        <f t="shared" ref="F21:F25" si="9">D21-E21</f>
        <v>0.34027777777777785</v>
      </c>
      <c r="G21" s="3">
        <v>0.33333333333333331</v>
      </c>
      <c r="H21" s="44">
        <f>F21-G21</f>
        <v>6.9444444444445308E-3</v>
      </c>
      <c r="I21" s="48"/>
      <c r="J21" s="51"/>
    </row>
    <row r="22" spans="1:10" ht="16.5" customHeight="1">
      <c r="A22" s="2">
        <v>43270</v>
      </c>
      <c r="B22" s="3">
        <v>0.375</v>
      </c>
      <c r="C22" s="3">
        <v>0.76388888888888884</v>
      </c>
      <c r="D22" s="11">
        <f t="shared" si="8"/>
        <v>0.38888888888888884</v>
      </c>
      <c r="E22" s="3">
        <v>4.1666666666666664E-2</v>
      </c>
      <c r="F22" s="3">
        <f t="shared" si="9"/>
        <v>0.34722222222222215</v>
      </c>
      <c r="G22" s="3">
        <v>0.33333333333333331</v>
      </c>
      <c r="H22" s="44">
        <f>F22-G22</f>
        <v>1.388888888888884E-2</v>
      </c>
      <c r="I22" s="48"/>
      <c r="J22" s="51"/>
    </row>
    <row r="23" spans="1:10" ht="16.5" customHeight="1">
      <c r="A23" s="2">
        <v>43271</v>
      </c>
      <c r="B23" s="3">
        <v>0.375</v>
      </c>
      <c r="C23" s="3">
        <v>0.75694444444444453</v>
      </c>
      <c r="D23" s="11">
        <f t="shared" si="8"/>
        <v>0.38194444444444453</v>
      </c>
      <c r="E23" s="3">
        <v>4.1666666666666664E-2</v>
      </c>
      <c r="F23" s="3">
        <f t="shared" si="9"/>
        <v>0.34027777777777785</v>
      </c>
      <c r="G23" s="3">
        <v>0.33333333333333331</v>
      </c>
      <c r="H23" s="44">
        <f>F23-G23</f>
        <v>6.9444444444445308E-3</v>
      </c>
      <c r="I23" s="48"/>
      <c r="J23" s="51"/>
    </row>
    <row r="24" spans="1:10" ht="16.5" customHeight="1">
      <c r="A24" s="2">
        <v>43272</v>
      </c>
      <c r="B24" s="3">
        <v>0.375</v>
      </c>
      <c r="C24" s="3">
        <v>0.75</v>
      </c>
      <c r="D24" s="11">
        <f t="shared" si="8"/>
        <v>0.375</v>
      </c>
      <c r="E24" s="3">
        <v>4.1666666666666664E-2</v>
      </c>
      <c r="F24" s="3">
        <f t="shared" si="9"/>
        <v>0.33333333333333331</v>
      </c>
      <c r="G24" s="3">
        <v>0.33333333333333331</v>
      </c>
      <c r="H24" s="44">
        <f>F24-G24</f>
        <v>0</v>
      </c>
      <c r="I24" s="48"/>
      <c r="J24" s="51"/>
    </row>
    <row r="25" spans="1:10" ht="16.5" customHeight="1">
      <c r="A25" s="2">
        <v>43273</v>
      </c>
      <c r="B25" s="3">
        <v>0.375</v>
      </c>
      <c r="C25" s="3">
        <v>0.75</v>
      </c>
      <c r="D25" s="11">
        <f t="shared" si="8"/>
        <v>0.375</v>
      </c>
      <c r="E25" s="3">
        <v>4.1666666666666664E-2</v>
      </c>
      <c r="F25" s="3">
        <f t="shared" si="9"/>
        <v>0.33333333333333331</v>
      </c>
      <c r="G25" s="3">
        <v>0.33333333333333331</v>
      </c>
      <c r="H25" s="44">
        <f>F25-G25</f>
        <v>0</v>
      </c>
      <c r="I25" s="48"/>
      <c r="J25" s="51"/>
    </row>
    <row r="26" spans="1:10" ht="16.5" customHeight="1">
      <c r="A26" s="43">
        <v>43274</v>
      </c>
      <c r="B26" s="3"/>
      <c r="C26" s="3"/>
      <c r="D26" s="11"/>
      <c r="E26" s="3"/>
      <c r="F26" s="3"/>
      <c r="G26" s="3"/>
      <c r="H26" s="44"/>
      <c r="I26" s="48"/>
      <c r="J26" s="51"/>
    </row>
    <row r="27" spans="1:10" ht="16.5" customHeight="1">
      <c r="A27" s="43">
        <v>43275</v>
      </c>
      <c r="B27" s="3"/>
      <c r="C27" s="3"/>
      <c r="D27" s="11"/>
      <c r="E27" s="3"/>
      <c r="F27" s="3"/>
      <c r="G27" s="3"/>
      <c r="H27" s="44"/>
      <c r="I27" s="48"/>
      <c r="J27" s="51"/>
    </row>
    <row r="28" spans="1:10" ht="16.5" customHeight="1">
      <c r="A28" s="2">
        <v>43276</v>
      </c>
      <c r="B28" s="3">
        <v>0.375</v>
      </c>
      <c r="C28" s="3">
        <v>0.75694444444444453</v>
      </c>
      <c r="D28" s="11">
        <f t="shared" ref="D28:D32" si="10">C28-B28</f>
        <v>0.38194444444444453</v>
      </c>
      <c r="E28" s="3">
        <v>4.1666666666666664E-2</v>
      </c>
      <c r="F28" s="3">
        <f t="shared" ref="F28:F32" si="11">D28-E28</f>
        <v>0.34027777777777785</v>
      </c>
      <c r="G28" s="3">
        <v>0.33333333333333331</v>
      </c>
      <c r="H28" s="44">
        <f>F28-G28</f>
        <v>6.9444444444445308E-3</v>
      </c>
      <c r="I28" s="48"/>
      <c r="J28" s="51"/>
    </row>
    <row r="29" spans="1:10" ht="16.5" customHeight="1">
      <c r="A29" s="2">
        <v>43277</v>
      </c>
      <c r="B29" s="3">
        <v>0.375</v>
      </c>
      <c r="C29" s="3">
        <v>0.76388888888888884</v>
      </c>
      <c r="D29" s="11">
        <f t="shared" si="10"/>
        <v>0.38888888888888884</v>
      </c>
      <c r="E29" s="3">
        <v>4.1666666666666664E-2</v>
      </c>
      <c r="F29" s="3">
        <f t="shared" si="11"/>
        <v>0.34722222222222215</v>
      </c>
      <c r="G29" s="3">
        <v>0.33333333333333331</v>
      </c>
      <c r="H29" s="44">
        <f>F29-G29</f>
        <v>1.388888888888884E-2</v>
      </c>
      <c r="I29" s="48"/>
      <c r="J29" s="51"/>
    </row>
    <row r="30" spans="1:10" ht="16.5" customHeight="1">
      <c r="A30" s="2">
        <v>43278</v>
      </c>
      <c r="B30" s="3">
        <v>0.375</v>
      </c>
      <c r="C30" s="3">
        <v>0.75694444444444453</v>
      </c>
      <c r="D30" s="11">
        <f t="shared" si="10"/>
        <v>0.38194444444444453</v>
      </c>
      <c r="E30" s="3">
        <v>4.1666666666666664E-2</v>
      </c>
      <c r="F30" s="3">
        <f t="shared" si="11"/>
        <v>0.34027777777777785</v>
      </c>
      <c r="G30" s="3">
        <v>0.33333333333333331</v>
      </c>
      <c r="H30" s="44">
        <f>F30-G30</f>
        <v>6.9444444444445308E-3</v>
      </c>
      <c r="I30" s="48"/>
      <c r="J30" s="51"/>
    </row>
    <row r="31" spans="1:10" ht="16.5" customHeight="1">
      <c r="A31" s="2">
        <v>43279</v>
      </c>
      <c r="B31" s="3">
        <v>0.375</v>
      </c>
      <c r="C31" s="3">
        <v>0.92708333333333337</v>
      </c>
      <c r="D31" s="11">
        <f t="shared" si="10"/>
        <v>0.55208333333333337</v>
      </c>
      <c r="E31" s="3">
        <v>4.1666666666666664E-2</v>
      </c>
      <c r="F31" s="3">
        <f t="shared" si="11"/>
        <v>0.51041666666666674</v>
      </c>
      <c r="G31" s="3">
        <v>0.33333333333333331</v>
      </c>
      <c r="H31" s="44">
        <f>F31-G31</f>
        <v>0.17708333333333343</v>
      </c>
      <c r="I31" s="48">
        <v>15</v>
      </c>
      <c r="J31" s="51"/>
    </row>
    <row r="32" spans="1:10" ht="16.5" customHeight="1">
      <c r="A32" s="2">
        <v>43280</v>
      </c>
      <c r="B32" s="3">
        <v>0.375</v>
      </c>
      <c r="C32" s="3">
        <v>0.75</v>
      </c>
      <c r="D32" s="11">
        <f t="shared" si="10"/>
        <v>0.375</v>
      </c>
      <c r="E32" s="3">
        <v>4.1666666666666664E-2</v>
      </c>
      <c r="F32" s="3">
        <f t="shared" si="11"/>
        <v>0.33333333333333331</v>
      </c>
      <c r="G32" s="3">
        <v>0.33333333333333331</v>
      </c>
      <c r="H32" s="44">
        <f>F32-G32</f>
        <v>0</v>
      </c>
      <c r="I32" s="48"/>
      <c r="J32" s="51"/>
    </row>
    <row r="33" spans="1:22" ht="16.5" customHeight="1">
      <c r="A33" s="43">
        <v>43281</v>
      </c>
      <c r="B33" s="3"/>
      <c r="C33" s="3"/>
      <c r="D33" s="11"/>
      <c r="E33" s="3"/>
      <c r="F33" s="3"/>
      <c r="G33" s="3"/>
      <c r="H33" s="44"/>
      <c r="I33" s="48"/>
      <c r="J33" s="51"/>
    </row>
    <row r="34" spans="1:22" ht="16.5" customHeight="1">
      <c r="A34" s="2"/>
      <c r="B34" s="3"/>
      <c r="C34" s="3"/>
      <c r="D34" s="11"/>
      <c r="E34" s="3"/>
      <c r="F34" s="3"/>
      <c r="G34" s="3"/>
      <c r="H34" s="47"/>
      <c r="I34" s="51"/>
      <c r="J34" s="51"/>
    </row>
    <row r="35" spans="1:22" ht="16.5" customHeight="1">
      <c r="A35" s="25" t="s">
        <v>4</v>
      </c>
      <c r="D35" s="8"/>
      <c r="H35" s="17"/>
      <c r="I35" s="49"/>
    </row>
    <row r="36" spans="1:22" ht="16.5" customHeight="1">
      <c r="A36" s="25" t="s">
        <v>9</v>
      </c>
      <c r="B36" s="69" t="s">
        <v>0</v>
      </c>
      <c r="C36" s="70"/>
      <c r="D36" s="12">
        <f>SUM(D4:D34)</f>
        <v>8.21875</v>
      </c>
      <c r="E36" s="12">
        <f t="shared" ref="E36" si="12">SUM(E4:E34)</f>
        <v>0.87499999999999967</v>
      </c>
      <c r="F36" s="12">
        <f>SUM(F4:F34)</f>
        <v>7.34375</v>
      </c>
      <c r="G36" s="12">
        <f>SUM(G4:G34)</f>
        <v>6.9999999999999973</v>
      </c>
      <c r="H36" s="45">
        <f>SUM(H4:H35)</f>
        <v>0.34375000000000061</v>
      </c>
      <c r="I36" s="50">
        <f>SUM(I4:I35)</f>
        <v>15</v>
      </c>
    </row>
    <row r="37" spans="1:22" ht="16.5" customHeight="1">
      <c r="B37" s="13"/>
      <c r="C37" s="13"/>
      <c r="D37" s="14"/>
      <c r="E37" s="14"/>
      <c r="F37" s="14"/>
      <c r="G37" s="14"/>
      <c r="H37" s="24"/>
      <c r="I37" s="27"/>
    </row>
    <row r="38" spans="1:22" s="33" customFormat="1" ht="16.5" customHeight="1">
      <c r="A38" s="28" t="s">
        <v>40</v>
      </c>
      <c r="B38" s="29" t="s">
        <v>23</v>
      </c>
      <c r="C38" s="29" t="s">
        <v>39</v>
      </c>
      <c r="D38" s="30" t="s">
        <v>24</v>
      </c>
      <c r="E38" s="30" t="s">
        <v>10</v>
      </c>
      <c r="F38" s="30"/>
      <c r="G38" s="30"/>
      <c r="H38" s="31"/>
      <c r="I38" s="32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6.5" customHeight="1">
      <c r="A39" s="19">
        <v>200000</v>
      </c>
      <c r="B39" s="13">
        <v>174</v>
      </c>
      <c r="C39" s="23">
        <f>A39/B39</f>
        <v>1149.4252873563219</v>
      </c>
      <c r="D39" s="24">
        <v>1438</v>
      </c>
      <c r="E39" s="24">
        <v>287</v>
      </c>
      <c r="F39" s="14"/>
      <c r="G39" s="14"/>
      <c r="H39" s="15"/>
      <c r="I39" s="15"/>
    </row>
    <row r="40" spans="1:22" ht="16.5" customHeight="1">
      <c r="B40" s="13"/>
      <c r="C40" s="61" t="s">
        <v>34</v>
      </c>
      <c r="D40" s="62" t="s">
        <v>39</v>
      </c>
      <c r="E40" s="62" t="s">
        <v>36</v>
      </c>
      <c r="F40" s="63" t="s">
        <v>35</v>
      </c>
      <c r="G40" s="14"/>
      <c r="H40" s="15"/>
      <c r="I40" s="15"/>
    </row>
    <row r="41" spans="1:22">
      <c r="B41" s="9" t="s">
        <v>8</v>
      </c>
      <c r="C41" s="46">
        <f>H36</f>
        <v>0.34375000000000061</v>
      </c>
      <c r="D41" s="36">
        <f>D39</f>
        <v>1438</v>
      </c>
      <c r="E41" s="64">
        <f>C41*D41*24</f>
        <v>11863.50000000002</v>
      </c>
      <c r="F41" s="57">
        <f>ROUNDUP(E41,0)</f>
        <v>11864</v>
      </c>
      <c r="G41" s="65" t="s">
        <v>28</v>
      </c>
      <c r="H41" s="66"/>
      <c r="I41" s="66"/>
    </row>
    <row r="42" spans="1:22" ht="14.25" thickBot="1">
      <c r="B42" s="9" t="s">
        <v>10</v>
      </c>
      <c r="C42" s="52">
        <f>I36</f>
        <v>15</v>
      </c>
      <c r="D42" s="36">
        <f>E39</f>
        <v>287</v>
      </c>
      <c r="E42" s="64">
        <f>C42/60*D42</f>
        <v>71.75</v>
      </c>
      <c r="F42" s="56">
        <f>ROUNDUP(E42,0)</f>
        <v>72</v>
      </c>
      <c r="G42" s="67"/>
      <c r="H42" s="67"/>
      <c r="I42" s="67"/>
    </row>
    <row r="43" spans="1:22" ht="14.25" thickBot="1">
      <c r="B43" s="9"/>
      <c r="C43" s="35"/>
      <c r="D43" s="10"/>
      <c r="E43" s="25" t="s">
        <v>31</v>
      </c>
      <c r="F43" s="59">
        <f>SUM(F41:F42)</f>
        <v>11936</v>
      </c>
      <c r="H43" s="34"/>
    </row>
    <row r="44" spans="1:22">
      <c r="B44" s="9"/>
      <c r="C44" s="20"/>
      <c r="D44" s="21"/>
      <c r="E44" s="22"/>
    </row>
    <row r="45" spans="1:22">
      <c r="B45" s="9"/>
      <c r="C45" s="20"/>
      <c r="D45" s="21"/>
      <c r="E45" s="22"/>
    </row>
  </sheetData>
  <mergeCells count="4">
    <mergeCell ref="G41:I42"/>
    <mergeCell ref="C2:J2"/>
    <mergeCell ref="B36:C36"/>
    <mergeCell ref="A1:F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5"/>
  <sheetViews>
    <sheetView view="pageBreakPreview" topLeftCell="A22" zoomScaleNormal="100" zoomScaleSheetLayoutView="100" workbookViewId="0">
      <selection activeCell="A38" sqref="A38"/>
    </sheetView>
  </sheetViews>
  <sheetFormatPr defaultRowHeight="13.5"/>
  <cols>
    <col min="1" max="1" width="15" style="4" customWidth="1"/>
    <col min="2" max="4" width="8.5" style="1" customWidth="1"/>
    <col min="5" max="5" width="8.375" style="4" customWidth="1"/>
    <col min="6" max="7" width="8.375" style="7" customWidth="1"/>
    <col min="8" max="8" width="8.25" style="1" customWidth="1"/>
    <col min="9" max="9" width="8" style="1" customWidth="1"/>
    <col min="10" max="22" width="9" style="41"/>
    <col min="23" max="16384" width="9" style="1"/>
  </cols>
  <sheetData>
    <row r="1" spans="1:10" ht="27.75" customHeight="1">
      <c r="A1" s="71" t="s">
        <v>25</v>
      </c>
      <c r="B1" s="71"/>
      <c r="C1" s="71"/>
      <c r="D1" s="71"/>
      <c r="E1" s="71"/>
      <c r="F1" s="71"/>
      <c r="G1" s="42"/>
      <c r="H1" s="39"/>
      <c r="I1" s="39"/>
    </row>
    <row r="2" spans="1:10" ht="17.25" customHeight="1">
      <c r="C2" s="68" t="s">
        <v>32</v>
      </c>
      <c r="D2" s="68"/>
      <c r="E2" s="68"/>
      <c r="F2" s="68"/>
      <c r="G2" s="68"/>
      <c r="H2" s="68"/>
      <c r="I2" s="68"/>
      <c r="J2" s="68"/>
    </row>
    <row r="3" spans="1:10" ht="23.25" customHeight="1">
      <c r="A3" s="5" t="s">
        <v>1</v>
      </c>
      <c r="B3" s="5" t="s">
        <v>2</v>
      </c>
      <c r="C3" s="5" t="s">
        <v>3</v>
      </c>
      <c r="D3" s="6" t="s">
        <v>7</v>
      </c>
      <c r="E3" s="6" t="s">
        <v>5</v>
      </c>
      <c r="F3" s="6" t="s">
        <v>6</v>
      </c>
      <c r="G3" s="18" t="s">
        <v>27</v>
      </c>
      <c r="H3" s="37" t="s">
        <v>37</v>
      </c>
      <c r="I3" s="38" t="s">
        <v>38</v>
      </c>
      <c r="J3" s="55" t="s">
        <v>29</v>
      </c>
    </row>
    <row r="4" spans="1:10" ht="16.5" customHeight="1">
      <c r="A4" s="43">
        <v>43282</v>
      </c>
      <c r="B4" s="3"/>
      <c r="C4" s="3"/>
      <c r="D4" s="11"/>
      <c r="E4" s="3"/>
      <c r="F4" s="3"/>
      <c r="G4" s="3"/>
      <c r="H4" s="44"/>
      <c r="I4" s="48"/>
      <c r="J4" s="51"/>
    </row>
    <row r="5" spans="1:10" ht="16.5" customHeight="1">
      <c r="A5" s="2">
        <v>43283</v>
      </c>
      <c r="B5" s="3">
        <v>0.375</v>
      </c>
      <c r="C5" s="3">
        <v>0.75694444444444453</v>
      </c>
      <c r="D5" s="11">
        <f t="shared" ref="D5:D33" si="0">C5-B5</f>
        <v>0.38194444444444453</v>
      </c>
      <c r="E5" s="3">
        <v>4.1666666666666664E-2</v>
      </c>
      <c r="F5" s="3">
        <f t="shared" ref="F5:F9" si="1">D5-E5</f>
        <v>0.34027777777777785</v>
      </c>
      <c r="G5" s="3">
        <v>0.33333333333333331</v>
      </c>
      <c r="H5" s="44">
        <f t="shared" ref="H5:H9" si="2">F5-G5</f>
        <v>6.9444444444445308E-3</v>
      </c>
      <c r="I5" s="48"/>
      <c r="J5" s="51"/>
    </row>
    <row r="6" spans="1:10" ht="16.5" customHeight="1">
      <c r="A6" s="2">
        <v>43284</v>
      </c>
      <c r="B6" s="3">
        <v>0.375</v>
      </c>
      <c r="C6" s="3">
        <v>0.76388888888888884</v>
      </c>
      <c r="D6" s="11">
        <f t="shared" si="0"/>
        <v>0.38888888888888884</v>
      </c>
      <c r="E6" s="3">
        <v>4.1666666666666664E-2</v>
      </c>
      <c r="F6" s="3">
        <f t="shared" si="1"/>
        <v>0.34722222222222215</v>
      </c>
      <c r="G6" s="3">
        <v>0.33333333333333331</v>
      </c>
      <c r="H6" s="44">
        <f t="shared" si="2"/>
        <v>1.388888888888884E-2</v>
      </c>
      <c r="I6" s="48"/>
      <c r="J6" s="51"/>
    </row>
    <row r="7" spans="1:10" ht="16.5" customHeight="1">
      <c r="A7" s="2">
        <v>43285</v>
      </c>
      <c r="B7" s="3">
        <v>0.375</v>
      </c>
      <c r="C7" s="3">
        <v>0.75</v>
      </c>
      <c r="D7" s="11">
        <f t="shared" si="0"/>
        <v>0.375</v>
      </c>
      <c r="E7" s="3">
        <v>4.1666666666666664E-2</v>
      </c>
      <c r="F7" s="3">
        <f t="shared" si="1"/>
        <v>0.33333333333333331</v>
      </c>
      <c r="G7" s="3">
        <v>0.33333333333333331</v>
      </c>
      <c r="H7" s="44">
        <f t="shared" si="2"/>
        <v>0</v>
      </c>
      <c r="I7" s="48"/>
      <c r="J7" s="51"/>
    </row>
    <row r="8" spans="1:10" ht="16.5" customHeight="1">
      <c r="A8" s="2">
        <v>43286</v>
      </c>
      <c r="B8" s="3">
        <v>0.375</v>
      </c>
      <c r="C8" s="3">
        <v>0.7631944444444444</v>
      </c>
      <c r="D8" s="11">
        <f t="shared" si="0"/>
        <v>0.3881944444444444</v>
      </c>
      <c r="E8" s="3">
        <v>4.1666666666666664E-2</v>
      </c>
      <c r="F8" s="3">
        <f t="shared" si="1"/>
        <v>0.34652777777777771</v>
      </c>
      <c r="G8" s="3">
        <v>0.33333333333333331</v>
      </c>
      <c r="H8" s="44">
        <f t="shared" si="2"/>
        <v>1.3194444444444398E-2</v>
      </c>
      <c r="I8" s="48"/>
      <c r="J8" s="51"/>
    </row>
    <row r="9" spans="1:10" ht="16.5" customHeight="1">
      <c r="A9" s="2">
        <v>43287</v>
      </c>
      <c r="B9" s="3">
        <v>0.375</v>
      </c>
      <c r="C9" s="3">
        <v>0.75694444444444453</v>
      </c>
      <c r="D9" s="11">
        <f t="shared" si="0"/>
        <v>0.38194444444444453</v>
      </c>
      <c r="E9" s="3">
        <v>4.1666666666666664E-2</v>
      </c>
      <c r="F9" s="3">
        <f t="shared" si="1"/>
        <v>0.34027777777777785</v>
      </c>
      <c r="G9" s="3">
        <v>0.33333333333333331</v>
      </c>
      <c r="H9" s="44">
        <f t="shared" si="2"/>
        <v>6.9444444444445308E-3</v>
      </c>
      <c r="I9" s="48"/>
      <c r="J9" s="51"/>
    </row>
    <row r="10" spans="1:10" ht="16.5" customHeight="1">
      <c r="A10" s="43">
        <v>43288</v>
      </c>
      <c r="B10" s="3"/>
      <c r="C10" s="3"/>
      <c r="D10" s="11"/>
      <c r="E10" s="3"/>
      <c r="F10" s="3"/>
      <c r="G10" s="3"/>
      <c r="H10" s="44"/>
      <c r="I10" s="48"/>
      <c r="J10" s="51"/>
    </row>
    <row r="11" spans="1:10" ht="16.5" customHeight="1">
      <c r="A11" s="43">
        <v>43289</v>
      </c>
      <c r="B11" s="3"/>
      <c r="C11" s="3"/>
      <c r="D11" s="11"/>
      <c r="E11" s="3"/>
      <c r="F11" s="3"/>
      <c r="G11" s="3"/>
      <c r="H11" s="44"/>
      <c r="I11" s="48"/>
      <c r="J11" s="51"/>
    </row>
    <row r="12" spans="1:10" ht="16.5" customHeight="1">
      <c r="A12" s="2">
        <v>43290</v>
      </c>
      <c r="B12" s="3">
        <v>0.375</v>
      </c>
      <c r="C12" s="3">
        <v>0.75694444444444453</v>
      </c>
      <c r="D12" s="11">
        <f t="shared" ref="D12:D16" si="3">C12-B12</f>
        <v>0.38194444444444453</v>
      </c>
      <c r="E12" s="3">
        <v>4.1666666666666664E-2</v>
      </c>
      <c r="F12" s="3">
        <f t="shared" ref="F12:F16" si="4">D12-E12</f>
        <v>0.34027777777777785</v>
      </c>
      <c r="G12" s="3">
        <v>0.33333333333333331</v>
      </c>
      <c r="H12" s="44">
        <f>F12-G12</f>
        <v>6.9444444444445308E-3</v>
      </c>
      <c r="I12" s="48"/>
      <c r="J12" s="51"/>
    </row>
    <row r="13" spans="1:10" ht="16.5" customHeight="1">
      <c r="A13" s="2">
        <v>43291</v>
      </c>
      <c r="B13" s="3">
        <v>0.375</v>
      </c>
      <c r="C13" s="3">
        <v>0.76388888888888884</v>
      </c>
      <c r="D13" s="11">
        <f t="shared" si="3"/>
        <v>0.38888888888888884</v>
      </c>
      <c r="E13" s="3">
        <v>4.1666666666666664E-2</v>
      </c>
      <c r="F13" s="3">
        <f t="shared" si="4"/>
        <v>0.34722222222222215</v>
      </c>
      <c r="G13" s="3">
        <v>0.33333333333333331</v>
      </c>
      <c r="H13" s="44">
        <f>F13-G13</f>
        <v>1.388888888888884E-2</v>
      </c>
      <c r="I13" s="48"/>
      <c r="J13" s="51"/>
    </row>
    <row r="14" spans="1:10" ht="16.5" customHeight="1">
      <c r="A14" s="2">
        <v>43292</v>
      </c>
      <c r="B14" s="3">
        <v>0.375</v>
      </c>
      <c r="C14" s="3">
        <v>0.75</v>
      </c>
      <c r="D14" s="11">
        <f t="shared" si="3"/>
        <v>0.375</v>
      </c>
      <c r="E14" s="3">
        <v>4.1666666666666664E-2</v>
      </c>
      <c r="F14" s="3">
        <f t="shared" si="4"/>
        <v>0.33333333333333331</v>
      </c>
      <c r="G14" s="3">
        <v>0.33333333333333331</v>
      </c>
      <c r="H14" s="44">
        <f>F14-G14</f>
        <v>0</v>
      </c>
      <c r="I14" s="48"/>
      <c r="J14" s="51"/>
    </row>
    <row r="15" spans="1:10" ht="16.5" customHeight="1">
      <c r="A15" s="2">
        <v>43293</v>
      </c>
      <c r="B15" s="3">
        <v>0.375</v>
      </c>
      <c r="C15" s="3">
        <v>0.75</v>
      </c>
      <c r="D15" s="11">
        <f t="shared" si="3"/>
        <v>0.375</v>
      </c>
      <c r="E15" s="3">
        <v>4.1666666666666664E-2</v>
      </c>
      <c r="F15" s="3">
        <f t="shared" si="4"/>
        <v>0.33333333333333331</v>
      </c>
      <c r="G15" s="3">
        <v>0.33333333333333331</v>
      </c>
      <c r="H15" s="44">
        <f>F15-G15</f>
        <v>0</v>
      </c>
      <c r="I15" s="48"/>
      <c r="J15" s="51"/>
    </row>
    <row r="16" spans="1:10" ht="16.5" customHeight="1">
      <c r="A16" s="2">
        <v>43294</v>
      </c>
      <c r="B16" s="3">
        <v>0.375</v>
      </c>
      <c r="C16" s="3">
        <v>0.76250000000000007</v>
      </c>
      <c r="D16" s="11">
        <f t="shared" si="3"/>
        <v>0.38750000000000007</v>
      </c>
      <c r="E16" s="3">
        <v>4.1666666666666664E-2</v>
      </c>
      <c r="F16" s="3">
        <f t="shared" si="4"/>
        <v>0.34583333333333338</v>
      </c>
      <c r="G16" s="3">
        <v>0.33333333333333331</v>
      </c>
      <c r="H16" s="44">
        <f>F16-G16</f>
        <v>1.2500000000000067E-2</v>
      </c>
      <c r="I16" s="48"/>
      <c r="J16" s="51"/>
    </row>
    <row r="17" spans="1:10" ht="16.5" customHeight="1">
      <c r="A17" s="43">
        <v>43295</v>
      </c>
      <c r="B17" s="3"/>
      <c r="C17" s="3"/>
      <c r="D17" s="11"/>
      <c r="E17" s="3"/>
      <c r="F17" s="3"/>
      <c r="G17" s="3"/>
      <c r="H17" s="44"/>
      <c r="I17" s="48"/>
      <c r="J17" s="51"/>
    </row>
    <row r="18" spans="1:10" ht="16.5" customHeight="1">
      <c r="A18" s="43">
        <v>43296</v>
      </c>
      <c r="B18" s="3"/>
      <c r="C18" s="3"/>
      <c r="D18" s="11"/>
      <c r="E18" s="3"/>
      <c r="F18" s="3"/>
      <c r="G18" s="3"/>
      <c r="H18" s="44"/>
      <c r="I18" s="48"/>
      <c r="J18" s="51"/>
    </row>
    <row r="19" spans="1:10" ht="16.5" customHeight="1">
      <c r="A19" s="43">
        <v>43297</v>
      </c>
      <c r="B19" s="3"/>
      <c r="C19" s="3"/>
      <c r="D19" s="11"/>
      <c r="E19" s="3"/>
      <c r="F19" s="3"/>
      <c r="G19" s="3"/>
      <c r="H19" s="44"/>
      <c r="I19" s="48"/>
      <c r="J19" s="51"/>
    </row>
    <row r="20" spans="1:10" ht="16.5" customHeight="1">
      <c r="A20" s="2">
        <v>43298</v>
      </c>
      <c r="B20" s="3">
        <v>0.375</v>
      </c>
      <c r="C20" s="3">
        <v>0.76388888888888884</v>
      </c>
      <c r="D20" s="11">
        <f t="shared" ref="D20:D23" si="5">C20-B20</f>
        <v>0.38888888888888884</v>
      </c>
      <c r="E20" s="3">
        <v>4.1666666666666664E-2</v>
      </c>
      <c r="F20" s="3">
        <f t="shared" ref="F20:F23" si="6">D20-E20</f>
        <v>0.34722222222222215</v>
      </c>
      <c r="G20" s="3">
        <v>0.33333333333333331</v>
      </c>
      <c r="H20" s="44">
        <f>F20-G20</f>
        <v>1.388888888888884E-2</v>
      </c>
      <c r="I20" s="48"/>
      <c r="J20" s="51"/>
    </row>
    <row r="21" spans="1:10" ht="16.5" customHeight="1">
      <c r="A21" s="2">
        <v>43299</v>
      </c>
      <c r="B21" s="3">
        <v>0.375</v>
      </c>
      <c r="C21" s="3">
        <v>0.75</v>
      </c>
      <c r="D21" s="11">
        <f t="shared" si="5"/>
        <v>0.375</v>
      </c>
      <c r="E21" s="3">
        <v>4.1666666666666664E-2</v>
      </c>
      <c r="F21" s="3">
        <f t="shared" si="6"/>
        <v>0.33333333333333331</v>
      </c>
      <c r="G21" s="3">
        <v>0.33333333333333331</v>
      </c>
      <c r="H21" s="44">
        <f>F21-G21</f>
        <v>0</v>
      </c>
      <c r="I21" s="48"/>
      <c r="J21" s="51"/>
    </row>
    <row r="22" spans="1:10" ht="16.5" customHeight="1">
      <c r="A22" s="2">
        <v>43300</v>
      </c>
      <c r="B22" s="3">
        <v>0.375</v>
      </c>
      <c r="C22" s="3">
        <v>0.75</v>
      </c>
      <c r="D22" s="11">
        <f t="shared" si="5"/>
        <v>0.375</v>
      </c>
      <c r="E22" s="3">
        <v>4.1666666666666664E-2</v>
      </c>
      <c r="F22" s="3">
        <f t="shared" si="6"/>
        <v>0.33333333333333331</v>
      </c>
      <c r="G22" s="3">
        <v>0.33333333333333331</v>
      </c>
      <c r="H22" s="44">
        <f>F22-G22</f>
        <v>0</v>
      </c>
      <c r="I22" s="48"/>
      <c r="J22" s="51"/>
    </row>
    <row r="23" spans="1:10" ht="16.5" customHeight="1">
      <c r="A23" s="2">
        <v>43301</v>
      </c>
      <c r="B23" s="3">
        <v>0.375</v>
      </c>
      <c r="C23" s="3">
        <v>0.75694444444444453</v>
      </c>
      <c r="D23" s="11">
        <f t="shared" si="5"/>
        <v>0.38194444444444453</v>
      </c>
      <c r="E23" s="3">
        <v>4.1666666666666664E-2</v>
      </c>
      <c r="F23" s="3">
        <f t="shared" si="6"/>
        <v>0.34027777777777785</v>
      </c>
      <c r="G23" s="3">
        <v>0.33333333333333331</v>
      </c>
      <c r="H23" s="44">
        <f>F23-G23</f>
        <v>6.9444444444445308E-3</v>
      </c>
      <c r="I23" s="48"/>
      <c r="J23" s="51"/>
    </row>
    <row r="24" spans="1:10" ht="16.5" customHeight="1">
      <c r="A24" s="43">
        <v>43302</v>
      </c>
      <c r="B24" s="3"/>
      <c r="C24" s="3"/>
      <c r="D24" s="11"/>
      <c r="E24" s="3"/>
      <c r="F24" s="3"/>
      <c r="G24" s="3"/>
      <c r="H24" s="44"/>
      <c r="I24" s="48"/>
      <c r="J24" s="51"/>
    </row>
    <row r="25" spans="1:10" ht="16.5" customHeight="1">
      <c r="A25" s="43">
        <v>43303</v>
      </c>
      <c r="B25" s="3"/>
      <c r="C25" s="3"/>
      <c r="D25" s="11"/>
      <c r="E25" s="3"/>
      <c r="F25" s="3"/>
      <c r="G25" s="3"/>
      <c r="H25" s="44"/>
      <c r="I25" s="48"/>
      <c r="J25" s="51"/>
    </row>
    <row r="26" spans="1:10" ht="16.5" customHeight="1">
      <c r="A26" s="2">
        <v>43304</v>
      </c>
      <c r="B26" s="3">
        <v>0.375</v>
      </c>
      <c r="C26" s="3">
        <v>0.75694444444444453</v>
      </c>
      <c r="D26" s="11">
        <f t="shared" ref="D26:D30" si="7">C26-B26</f>
        <v>0.38194444444444453</v>
      </c>
      <c r="E26" s="3">
        <v>4.1666666666666664E-2</v>
      </c>
      <c r="F26" s="3">
        <f t="shared" ref="F26:F30" si="8">D26-E26</f>
        <v>0.34027777777777785</v>
      </c>
      <c r="G26" s="3">
        <v>0.33333333333333331</v>
      </c>
      <c r="H26" s="44">
        <f>F26-G26</f>
        <v>6.9444444444445308E-3</v>
      </c>
      <c r="I26" s="48"/>
      <c r="J26" s="51"/>
    </row>
    <row r="27" spans="1:10" ht="16.5" customHeight="1">
      <c r="A27" s="2">
        <v>43305</v>
      </c>
      <c r="B27" s="3">
        <v>0.375</v>
      </c>
      <c r="C27" s="3">
        <v>0.76388888888888884</v>
      </c>
      <c r="D27" s="11">
        <f t="shared" si="7"/>
        <v>0.38888888888888884</v>
      </c>
      <c r="E27" s="3">
        <v>4.1666666666666664E-2</v>
      </c>
      <c r="F27" s="3">
        <f t="shared" si="8"/>
        <v>0.34722222222222215</v>
      </c>
      <c r="G27" s="3">
        <v>0.33333333333333331</v>
      </c>
      <c r="H27" s="44">
        <f>F27-G27</f>
        <v>1.388888888888884E-2</v>
      </c>
      <c r="I27" s="48"/>
      <c r="J27" s="51"/>
    </row>
    <row r="28" spans="1:10" ht="16.5" customHeight="1">
      <c r="A28" s="2">
        <v>43306</v>
      </c>
      <c r="B28" s="3">
        <v>0.375</v>
      </c>
      <c r="C28" s="3">
        <v>0.9291666666666667</v>
      </c>
      <c r="D28" s="11">
        <f t="shared" si="7"/>
        <v>0.5541666666666667</v>
      </c>
      <c r="E28" s="3">
        <v>4.1666666666666664E-2</v>
      </c>
      <c r="F28" s="3">
        <f t="shared" si="8"/>
        <v>0.51250000000000007</v>
      </c>
      <c r="G28" s="3">
        <v>0.33333333333333331</v>
      </c>
      <c r="H28" s="44">
        <f>F28-G28</f>
        <v>0.17916666666666675</v>
      </c>
      <c r="I28" s="48">
        <v>18</v>
      </c>
      <c r="J28" s="51"/>
    </row>
    <row r="29" spans="1:10" ht="16.5" customHeight="1">
      <c r="A29" s="2">
        <v>43307</v>
      </c>
      <c r="B29" s="3">
        <v>0.375</v>
      </c>
      <c r="C29" s="3">
        <v>0.75</v>
      </c>
      <c r="D29" s="11">
        <f t="shared" si="7"/>
        <v>0.375</v>
      </c>
      <c r="E29" s="3">
        <v>4.1666666666666664E-2</v>
      </c>
      <c r="F29" s="3">
        <f t="shared" si="8"/>
        <v>0.33333333333333331</v>
      </c>
      <c r="G29" s="3">
        <v>0.33333333333333331</v>
      </c>
      <c r="H29" s="44">
        <f>F29-G29</f>
        <v>0</v>
      </c>
      <c r="I29" s="48"/>
      <c r="J29" s="51"/>
    </row>
    <row r="30" spans="1:10" ht="16.5" customHeight="1">
      <c r="A30" s="2">
        <v>43308</v>
      </c>
      <c r="B30" s="3">
        <v>0.375</v>
      </c>
      <c r="C30" s="3">
        <v>0.75694444444444453</v>
      </c>
      <c r="D30" s="11">
        <f t="shared" si="7"/>
        <v>0.38194444444444453</v>
      </c>
      <c r="E30" s="3">
        <v>4.1666666666666664E-2</v>
      </c>
      <c r="F30" s="3">
        <f t="shared" si="8"/>
        <v>0.34027777777777785</v>
      </c>
      <c r="G30" s="3">
        <v>0.33333333333333331</v>
      </c>
      <c r="H30" s="44">
        <f>F30-G30</f>
        <v>6.9444444444445308E-3</v>
      </c>
      <c r="I30" s="48"/>
      <c r="J30" s="51"/>
    </row>
    <row r="31" spans="1:10" ht="16.5" customHeight="1">
      <c r="A31" s="43">
        <v>43309</v>
      </c>
      <c r="B31" s="3"/>
      <c r="C31" s="3"/>
      <c r="D31" s="11"/>
      <c r="E31" s="3"/>
      <c r="F31" s="3"/>
      <c r="G31" s="3"/>
      <c r="H31" s="44"/>
      <c r="I31" s="48"/>
      <c r="J31" s="51"/>
    </row>
    <row r="32" spans="1:10" ht="16.5" customHeight="1">
      <c r="A32" s="43">
        <v>43310</v>
      </c>
      <c r="B32" s="3"/>
      <c r="C32" s="3"/>
      <c r="D32" s="11"/>
      <c r="E32" s="3"/>
      <c r="F32" s="3"/>
      <c r="G32" s="3"/>
      <c r="H32" s="44"/>
      <c r="I32" s="48"/>
      <c r="J32" s="51"/>
    </row>
    <row r="33" spans="1:22" ht="16.5" customHeight="1">
      <c r="A33" s="2">
        <v>43311</v>
      </c>
      <c r="B33" s="3">
        <v>0.375</v>
      </c>
      <c r="C33" s="3">
        <v>0.83958333333333324</v>
      </c>
      <c r="D33" s="11">
        <f t="shared" si="0"/>
        <v>0.46458333333333324</v>
      </c>
      <c r="E33" s="3">
        <v>4.1666666666666664E-2</v>
      </c>
      <c r="F33" s="3">
        <f t="shared" ref="F33" si="9">D33-E33</f>
        <v>0.42291666666666655</v>
      </c>
      <c r="G33" s="3">
        <v>0.33333333333333331</v>
      </c>
      <c r="H33" s="44">
        <f>F33-G33</f>
        <v>8.9583333333333237E-2</v>
      </c>
      <c r="I33" s="48"/>
      <c r="J33" s="51"/>
    </row>
    <row r="34" spans="1:22" ht="16.5" customHeight="1">
      <c r="A34" s="2">
        <v>43312</v>
      </c>
      <c r="B34" s="3">
        <v>0.375</v>
      </c>
      <c r="C34" s="3">
        <v>0.81874999999999998</v>
      </c>
      <c r="D34" s="11">
        <f t="shared" ref="D34" si="10">C34-B34</f>
        <v>0.44374999999999998</v>
      </c>
      <c r="E34" s="3">
        <v>4.1666666666666664E-2</v>
      </c>
      <c r="F34" s="3">
        <f t="shared" ref="F34" si="11">D34-E34</f>
        <v>0.40208333333333329</v>
      </c>
      <c r="G34" s="3">
        <v>0.33333333333333331</v>
      </c>
      <c r="H34" s="44">
        <f>F34-G34</f>
        <v>6.8749999999999978E-2</v>
      </c>
      <c r="I34" s="48"/>
      <c r="J34" s="51"/>
    </row>
    <row r="35" spans="1:22" ht="16.5" customHeight="1">
      <c r="A35" s="4" t="s">
        <v>4</v>
      </c>
      <c r="D35" s="8"/>
      <c r="H35" s="17"/>
      <c r="I35" s="49"/>
    </row>
    <row r="36" spans="1:22" ht="16.5" customHeight="1">
      <c r="A36" s="4" t="s">
        <v>11</v>
      </c>
      <c r="B36" s="69" t="s">
        <v>0</v>
      </c>
      <c r="C36" s="70"/>
      <c r="D36" s="12">
        <f>SUM(D4:D34)</f>
        <v>8.3354166666666689</v>
      </c>
      <c r="E36" s="12">
        <f t="shared" ref="E36" si="12">SUM(E4:E34)</f>
        <v>0.87499999999999967</v>
      </c>
      <c r="F36" s="12">
        <f>SUM(F4:F34)</f>
        <v>7.4604166666666663</v>
      </c>
      <c r="G36" s="12">
        <f>SUM(G4:G34)</f>
        <v>6.9999999999999973</v>
      </c>
      <c r="H36" s="45">
        <f>SUM(H4:H35)</f>
        <v>0.46041666666666697</v>
      </c>
      <c r="I36" s="50">
        <f>SUM(I4:I35)</f>
        <v>18</v>
      </c>
    </row>
    <row r="37" spans="1:22" ht="16.5" customHeight="1">
      <c r="A37" s="25"/>
      <c r="B37" s="13"/>
      <c r="C37" s="13"/>
      <c r="D37" s="14"/>
      <c r="E37" s="14"/>
      <c r="F37" s="14"/>
      <c r="G37" s="14"/>
      <c r="H37" s="24"/>
      <c r="I37" s="27"/>
    </row>
    <row r="38" spans="1:22" s="33" customFormat="1" ht="16.5" customHeight="1">
      <c r="A38" s="28" t="s">
        <v>40</v>
      </c>
      <c r="B38" s="29" t="s">
        <v>23</v>
      </c>
      <c r="C38" s="29" t="s">
        <v>39</v>
      </c>
      <c r="D38" s="30" t="s">
        <v>24</v>
      </c>
      <c r="E38" s="30" t="s">
        <v>10</v>
      </c>
      <c r="F38" s="30"/>
      <c r="G38" s="30"/>
      <c r="H38" s="31"/>
      <c r="I38" s="32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6.5" customHeight="1">
      <c r="A39" s="19">
        <v>200000</v>
      </c>
      <c r="B39" s="13">
        <v>174</v>
      </c>
      <c r="C39" s="23">
        <f>A39/B39</f>
        <v>1149.4252873563219</v>
      </c>
      <c r="D39" s="24">
        <v>1438</v>
      </c>
      <c r="E39" s="24">
        <v>287</v>
      </c>
      <c r="F39" s="14"/>
      <c r="G39" s="14"/>
      <c r="H39" s="15"/>
      <c r="I39" s="15"/>
    </row>
    <row r="40" spans="1:22" ht="16.5" customHeight="1">
      <c r="A40" s="25"/>
      <c r="B40" s="13"/>
      <c r="C40" s="61" t="s">
        <v>34</v>
      </c>
      <c r="D40" s="62" t="s">
        <v>39</v>
      </c>
      <c r="E40" s="62" t="s">
        <v>36</v>
      </c>
      <c r="F40" s="63" t="s">
        <v>35</v>
      </c>
      <c r="G40" s="14"/>
      <c r="H40" s="15"/>
      <c r="I40" s="15"/>
    </row>
    <row r="41" spans="1:22">
      <c r="B41" s="9" t="s">
        <v>8</v>
      </c>
      <c r="C41" s="46">
        <f>H36</f>
        <v>0.46041666666666697</v>
      </c>
      <c r="D41" s="36">
        <f>D39</f>
        <v>1438</v>
      </c>
      <c r="E41" s="64">
        <f>C41*D41*24</f>
        <v>15889.900000000011</v>
      </c>
      <c r="F41" s="57">
        <f>ROUNDUP(E41,0)</f>
        <v>15890</v>
      </c>
      <c r="G41" s="65" t="s">
        <v>28</v>
      </c>
      <c r="H41" s="66"/>
      <c r="I41" s="66"/>
    </row>
    <row r="42" spans="1:22" ht="14.25" thickBot="1">
      <c r="B42" s="9" t="s">
        <v>10</v>
      </c>
      <c r="C42" s="52">
        <f>I36</f>
        <v>18</v>
      </c>
      <c r="D42" s="36">
        <f>E39</f>
        <v>287</v>
      </c>
      <c r="E42" s="64">
        <f>C42/60*D42</f>
        <v>86.1</v>
      </c>
      <c r="F42" s="56">
        <f>ROUNDUP(E42,0)</f>
        <v>87</v>
      </c>
      <c r="G42" s="67"/>
      <c r="H42" s="67"/>
      <c r="I42" s="67"/>
    </row>
    <row r="43" spans="1:22" ht="14.25" thickBot="1">
      <c r="B43" s="9"/>
      <c r="C43" s="35"/>
      <c r="D43" s="10"/>
      <c r="E43" s="4" t="s">
        <v>31</v>
      </c>
      <c r="F43" s="59">
        <f>SUM(F41:F42)</f>
        <v>15977</v>
      </c>
      <c r="H43" s="34"/>
    </row>
    <row r="44" spans="1:22">
      <c r="B44" s="9"/>
      <c r="C44" s="20"/>
      <c r="D44" s="21"/>
      <c r="E44" s="22"/>
    </row>
    <row r="45" spans="1:22">
      <c r="B45" s="9"/>
      <c r="C45" s="20"/>
      <c r="D45" s="21"/>
      <c r="E45" s="22"/>
    </row>
  </sheetData>
  <mergeCells count="4">
    <mergeCell ref="A1:F1"/>
    <mergeCell ref="B36:C36"/>
    <mergeCell ref="G41:I42"/>
    <mergeCell ref="C2:J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5"/>
  <sheetViews>
    <sheetView view="pageBreakPreview" topLeftCell="A13" zoomScaleNormal="100" zoomScaleSheetLayoutView="100" workbookViewId="0">
      <selection activeCell="A38" sqref="A38"/>
    </sheetView>
  </sheetViews>
  <sheetFormatPr defaultRowHeight="13.5"/>
  <cols>
    <col min="1" max="1" width="15" style="25" customWidth="1"/>
    <col min="2" max="4" width="8.5" style="1" customWidth="1"/>
    <col min="5" max="5" width="8.375" style="25" customWidth="1"/>
    <col min="6" max="7" width="8.375" style="7" customWidth="1"/>
    <col min="8" max="8" width="8.25" style="1" customWidth="1"/>
    <col min="9" max="9" width="8" style="1" customWidth="1"/>
    <col min="10" max="22" width="9" style="41"/>
    <col min="23" max="16384" width="9" style="1"/>
  </cols>
  <sheetData>
    <row r="1" spans="1:10" ht="27.75" customHeight="1">
      <c r="A1" s="71" t="s">
        <v>25</v>
      </c>
      <c r="B1" s="71"/>
      <c r="C1" s="71"/>
      <c r="D1" s="71"/>
      <c r="E1" s="71"/>
      <c r="F1" s="71"/>
      <c r="G1" s="42"/>
      <c r="H1" s="39"/>
      <c r="I1" s="39"/>
    </row>
    <row r="2" spans="1:10" ht="17.25" customHeight="1">
      <c r="C2" s="68" t="s">
        <v>32</v>
      </c>
      <c r="D2" s="68"/>
      <c r="E2" s="68"/>
      <c r="F2" s="68"/>
      <c r="G2" s="68"/>
      <c r="H2" s="68"/>
      <c r="I2" s="68"/>
      <c r="J2" s="68"/>
    </row>
    <row r="3" spans="1:10" ht="23.25" customHeight="1">
      <c r="A3" s="26" t="s">
        <v>1</v>
      </c>
      <c r="B3" s="26" t="s">
        <v>2</v>
      </c>
      <c r="C3" s="26" t="s">
        <v>3</v>
      </c>
      <c r="D3" s="6" t="s">
        <v>7</v>
      </c>
      <c r="E3" s="6" t="s">
        <v>5</v>
      </c>
      <c r="F3" s="6" t="s">
        <v>6</v>
      </c>
      <c r="G3" s="18" t="s">
        <v>27</v>
      </c>
      <c r="H3" s="37" t="s">
        <v>37</v>
      </c>
      <c r="I3" s="38" t="s">
        <v>38</v>
      </c>
      <c r="J3" s="55" t="s">
        <v>29</v>
      </c>
    </row>
    <row r="4" spans="1:10" ht="16.5" customHeight="1">
      <c r="A4" s="2">
        <v>43313</v>
      </c>
      <c r="B4" s="3">
        <v>0.375</v>
      </c>
      <c r="C4" s="3">
        <v>0.94097222222222221</v>
      </c>
      <c r="D4" s="11">
        <f t="shared" ref="D4:D6" si="0">C4-B4</f>
        <v>0.56597222222222221</v>
      </c>
      <c r="E4" s="3">
        <v>4.1666666666666664E-2</v>
      </c>
      <c r="F4" s="3">
        <f t="shared" ref="F4:F6" si="1">D4-E4</f>
        <v>0.52430555555555558</v>
      </c>
      <c r="G4" s="3">
        <v>0.33333333333333331</v>
      </c>
      <c r="H4" s="44">
        <f>F4-G4</f>
        <v>0.19097222222222227</v>
      </c>
      <c r="I4" s="48">
        <v>35</v>
      </c>
      <c r="J4" s="51"/>
    </row>
    <row r="5" spans="1:10" ht="16.5" customHeight="1">
      <c r="A5" s="2">
        <v>43314</v>
      </c>
      <c r="B5" s="3">
        <v>0.375</v>
      </c>
      <c r="C5" s="3">
        <v>0.75</v>
      </c>
      <c r="D5" s="11">
        <f t="shared" si="0"/>
        <v>0.375</v>
      </c>
      <c r="E5" s="3">
        <v>4.1666666666666664E-2</v>
      </c>
      <c r="F5" s="3">
        <f t="shared" si="1"/>
        <v>0.33333333333333331</v>
      </c>
      <c r="G5" s="3">
        <v>0.33333333333333331</v>
      </c>
      <c r="H5" s="44">
        <f>F5-G5</f>
        <v>0</v>
      </c>
      <c r="I5" s="48"/>
      <c r="J5" s="51"/>
    </row>
    <row r="6" spans="1:10" ht="16.5" customHeight="1">
      <c r="A6" s="2">
        <v>43315</v>
      </c>
      <c r="B6" s="3">
        <v>0.375</v>
      </c>
      <c r="C6" s="3">
        <v>0.75694444444444453</v>
      </c>
      <c r="D6" s="11">
        <f t="shared" si="0"/>
        <v>0.38194444444444453</v>
      </c>
      <c r="E6" s="3">
        <v>4.1666666666666664E-2</v>
      </c>
      <c r="F6" s="3">
        <f t="shared" si="1"/>
        <v>0.34027777777777785</v>
      </c>
      <c r="G6" s="3">
        <v>0.33333333333333331</v>
      </c>
      <c r="H6" s="44">
        <f>F6-G6</f>
        <v>6.9444444444445308E-3</v>
      </c>
      <c r="I6" s="48"/>
      <c r="J6" s="51"/>
    </row>
    <row r="7" spans="1:10" ht="16.5" customHeight="1">
      <c r="A7" s="43">
        <v>43316</v>
      </c>
      <c r="B7" s="3"/>
      <c r="C7" s="3"/>
      <c r="D7" s="11"/>
      <c r="E7" s="3"/>
      <c r="F7" s="3"/>
      <c r="G7" s="3"/>
      <c r="H7" s="44"/>
      <c r="I7" s="48"/>
      <c r="J7" s="51"/>
    </row>
    <row r="8" spans="1:10" ht="16.5" customHeight="1">
      <c r="A8" s="43">
        <v>43317</v>
      </c>
      <c r="B8" s="3"/>
      <c r="C8" s="3"/>
      <c r="D8" s="11"/>
      <c r="E8" s="3"/>
      <c r="F8" s="3"/>
      <c r="G8" s="3"/>
      <c r="H8" s="44"/>
      <c r="I8" s="48"/>
      <c r="J8" s="51"/>
    </row>
    <row r="9" spans="1:10" ht="16.5" customHeight="1">
      <c r="A9" s="2">
        <v>43318</v>
      </c>
      <c r="B9" s="3">
        <v>0.375</v>
      </c>
      <c r="C9" s="3">
        <v>0.75694444444444453</v>
      </c>
      <c r="D9" s="11">
        <f t="shared" ref="D9:D13" si="2">C9-B9</f>
        <v>0.38194444444444453</v>
      </c>
      <c r="E9" s="3">
        <v>4.1666666666666664E-2</v>
      </c>
      <c r="F9" s="3">
        <f t="shared" ref="F9:F13" si="3">D9-E9</f>
        <v>0.34027777777777785</v>
      </c>
      <c r="G9" s="3">
        <v>0.33333333333333331</v>
      </c>
      <c r="H9" s="44">
        <f>F9-G9</f>
        <v>6.9444444444445308E-3</v>
      </c>
      <c r="I9" s="48"/>
      <c r="J9" s="51"/>
    </row>
    <row r="10" spans="1:10" ht="16.5" customHeight="1">
      <c r="A10" s="2">
        <v>43319</v>
      </c>
      <c r="B10" s="3">
        <v>0.375</v>
      </c>
      <c r="C10" s="3">
        <v>0.76388888888888884</v>
      </c>
      <c r="D10" s="11">
        <f t="shared" si="2"/>
        <v>0.38888888888888884</v>
      </c>
      <c r="E10" s="3">
        <v>4.1666666666666664E-2</v>
      </c>
      <c r="F10" s="3">
        <f t="shared" si="3"/>
        <v>0.34722222222222215</v>
      </c>
      <c r="G10" s="3">
        <v>0.33333333333333331</v>
      </c>
      <c r="H10" s="44">
        <f>F10-G10</f>
        <v>1.388888888888884E-2</v>
      </c>
      <c r="I10" s="48"/>
      <c r="J10" s="51"/>
    </row>
    <row r="11" spans="1:10" ht="16.5" customHeight="1">
      <c r="A11" s="2">
        <v>43320</v>
      </c>
      <c r="B11" s="3">
        <v>0.375</v>
      </c>
      <c r="C11" s="3">
        <v>0.75</v>
      </c>
      <c r="D11" s="11">
        <f t="shared" si="2"/>
        <v>0.375</v>
      </c>
      <c r="E11" s="3">
        <v>4.1666666666666664E-2</v>
      </c>
      <c r="F11" s="3">
        <f t="shared" si="3"/>
        <v>0.33333333333333331</v>
      </c>
      <c r="G11" s="3">
        <v>0.33333333333333331</v>
      </c>
      <c r="H11" s="44">
        <f>F11-G11</f>
        <v>0</v>
      </c>
      <c r="I11" s="48"/>
      <c r="J11" s="51"/>
    </row>
    <row r="12" spans="1:10" ht="16.5" customHeight="1">
      <c r="A12" s="2">
        <v>43321</v>
      </c>
      <c r="B12" s="3">
        <v>0.375</v>
      </c>
      <c r="C12" s="3">
        <v>0.75</v>
      </c>
      <c r="D12" s="11">
        <f t="shared" si="2"/>
        <v>0.375</v>
      </c>
      <c r="E12" s="3">
        <v>4.1666666666666664E-2</v>
      </c>
      <c r="F12" s="3">
        <f t="shared" si="3"/>
        <v>0.33333333333333331</v>
      </c>
      <c r="G12" s="3">
        <v>0.33333333333333331</v>
      </c>
      <c r="H12" s="44">
        <f>F12-G12</f>
        <v>0</v>
      </c>
      <c r="I12" s="48"/>
      <c r="J12" s="51"/>
    </row>
    <row r="13" spans="1:10" ht="16.5" customHeight="1">
      <c r="A13" s="2">
        <v>43322</v>
      </c>
      <c r="B13" s="3">
        <v>0.375</v>
      </c>
      <c r="C13" s="3">
        <v>0.75694444444444453</v>
      </c>
      <c r="D13" s="11">
        <f t="shared" si="2"/>
        <v>0.38194444444444453</v>
      </c>
      <c r="E13" s="3">
        <v>4.1666666666666664E-2</v>
      </c>
      <c r="F13" s="3">
        <f t="shared" si="3"/>
        <v>0.34027777777777785</v>
      </c>
      <c r="G13" s="3">
        <v>0.33333333333333331</v>
      </c>
      <c r="H13" s="44">
        <f>F13-G13</f>
        <v>6.9444444444445308E-3</v>
      </c>
      <c r="I13" s="48"/>
      <c r="J13" s="51"/>
    </row>
    <row r="14" spans="1:10" ht="16.5" customHeight="1">
      <c r="A14" s="43">
        <v>43323</v>
      </c>
      <c r="B14" s="3"/>
      <c r="C14" s="3"/>
      <c r="D14" s="11"/>
      <c r="E14" s="3"/>
      <c r="F14" s="3"/>
      <c r="G14" s="3"/>
      <c r="H14" s="44"/>
      <c r="I14" s="48"/>
      <c r="J14" s="51"/>
    </row>
    <row r="15" spans="1:10" ht="16.5" customHeight="1">
      <c r="A15" s="43">
        <v>43324</v>
      </c>
      <c r="B15" s="3"/>
      <c r="C15" s="3"/>
      <c r="D15" s="11"/>
      <c r="E15" s="3"/>
      <c r="F15" s="3"/>
      <c r="G15" s="3"/>
      <c r="H15" s="44"/>
      <c r="I15" s="48"/>
      <c r="J15" s="51"/>
    </row>
    <row r="16" spans="1:10" ht="16.5" customHeight="1">
      <c r="A16" s="2">
        <v>43325</v>
      </c>
      <c r="B16" s="3"/>
      <c r="C16" s="3"/>
      <c r="D16" s="11"/>
      <c r="E16" s="3"/>
      <c r="F16" s="3"/>
      <c r="G16" s="3"/>
      <c r="H16" s="44"/>
      <c r="I16" s="48"/>
      <c r="J16" s="51" t="s">
        <v>30</v>
      </c>
    </row>
    <row r="17" spans="1:10" ht="16.5" customHeight="1">
      <c r="A17" s="2">
        <v>43326</v>
      </c>
      <c r="B17" s="3"/>
      <c r="C17" s="3"/>
      <c r="D17" s="11"/>
      <c r="E17" s="3"/>
      <c r="F17" s="3"/>
      <c r="G17" s="3"/>
      <c r="H17" s="44"/>
      <c r="I17" s="48"/>
      <c r="J17" s="51" t="s">
        <v>30</v>
      </c>
    </row>
    <row r="18" spans="1:10" ht="16.5" customHeight="1">
      <c r="A18" s="2">
        <v>43327</v>
      </c>
      <c r="B18" s="3"/>
      <c r="C18" s="3"/>
      <c r="D18" s="11"/>
      <c r="E18" s="3"/>
      <c r="F18" s="3"/>
      <c r="G18" s="3"/>
      <c r="H18" s="44"/>
      <c r="I18" s="48"/>
      <c r="J18" s="51" t="s">
        <v>30</v>
      </c>
    </row>
    <row r="19" spans="1:10" ht="16.5" customHeight="1">
      <c r="A19" s="2">
        <v>43328</v>
      </c>
      <c r="B19" s="3">
        <v>0.375</v>
      </c>
      <c r="C19" s="3">
        <v>0.75</v>
      </c>
      <c r="D19" s="11">
        <f t="shared" ref="D19:D20" si="4">C19-B19</f>
        <v>0.375</v>
      </c>
      <c r="E19" s="3">
        <v>4.1666666666666664E-2</v>
      </c>
      <c r="F19" s="3">
        <f t="shared" ref="F19:F20" si="5">D19-E19</f>
        <v>0.33333333333333331</v>
      </c>
      <c r="G19" s="3">
        <v>0.33333333333333331</v>
      </c>
      <c r="H19" s="44">
        <f>F19-G19</f>
        <v>0</v>
      </c>
      <c r="I19" s="48"/>
      <c r="J19" s="51"/>
    </row>
    <row r="20" spans="1:10" ht="16.5" customHeight="1">
      <c r="A20" s="2">
        <v>43329</v>
      </c>
      <c r="B20" s="3">
        <v>0.375</v>
      </c>
      <c r="C20" s="3">
        <v>0.75694444444444453</v>
      </c>
      <c r="D20" s="11">
        <f t="shared" si="4"/>
        <v>0.38194444444444453</v>
      </c>
      <c r="E20" s="3">
        <v>4.1666666666666664E-2</v>
      </c>
      <c r="F20" s="3">
        <f t="shared" si="5"/>
        <v>0.34027777777777785</v>
      </c>
      <c r="G20" s="3">
        <v>0.33333333333333331</v>
      </c>
      <c r="H20" s="44">
        <f>F20-G20</f>
        <v>6.9444444444445308E-3</v>
      </c>
      <c r="I20" s="48"/>
      <c r="J20" s="51"/>
    </row>
    <row r="21" spans="1:10" ht="16.5" customHeight="1">
      <c r="A21" s="43">
        <v>43330</v>
      </c>
      <c r="B21" s="3"/>
      <c r="C21" s="3"/>
      <c r="D21" s="11"/>
      <c r="E21" s="3"/>
      <c r="F21" s="3"/>
      <c r="G21" s="3"/>
      <c r="H21" s="44"/>
      <c r="I21" s="48"/>
      <c r="J21" s="51"/>
    </row>
    <row r="22" spans="1:10" ht="16.5" customHeight="1">
      <c r="A22" s="43">
        <v>43331</v>
      </c>
      <c r="B22" s="3"/>
      <c r="C22" s="3"/>
      <c r="D22" s="11"/>
      <c r="E22" s="3"/>
      <c r="F22" s="3"/>
      <c r="G22" s="3"/>
      <c r="H22" s="44"/>
      <c r="I22" s="48"/>
      <c r="J22" s="51"/>
    </row>
    <row r="23" spans="1:10" ht="16.5" customHeight="1">
      <c r="A23" s="2">
        <v>43332</v>
      </c>
      <c r="B23" s="3">
        <v>0.375</v>
      </c>
      <c r="C23" s="3">
        <v>0.75694444444444453</v>
      </c>
      <c r="D23" s="11">
        <f t="shared" ref="D23:D27" si="6">C23-B23</f>
        <v>0.38194444444444453</v>
      </c>
      <c r="E23" s="3">
        <v>4.1666666666666664E-2</v>
      </c>
      <c r="F23" s="3">
        <f t="shared" ref="F23:F27" si="7">D23-E23</f>
        <v>0.34027777777777785</v>
      </c>
      <c r="G23" s="3">
        <v>0.33333333333333331</v>
      </c>
      <c r="H23" s="44">
        <f>F23-G23</f>
        <v>6.9444444444445308E-3</v>
      </c>
      <c r="I23" s="48"/>
      <c r="J23" s="51"/>
    </row>
    <row r="24" spans="1:10" ht="16.5" customHeight="1">
      <c r="A24" s="2">
        <v>43333</v>
      </c>
      <c r="B24" s="3">
        <v>0.375</v>
      </c>
      <c r="C24" s="3">
        <v>0.76388888888888884</v>
      </c>
      <c r="D24" s="11">
        <f t="shared" si="6"/>
        <v>0.38888888888888884</v>
      </c>
      <c r="E24" s="3">
        <v>4.1666666666666664E-2</v>
      </c>
      <c r="F24" s="3">
        <f t="shared" si="7"/>
        <v>0.34722222222222215</v>
      </c>
      <c r="G24" s="3">
        <v>0.33333333333333331</v>
      </c>
      <c r="H24" s="44">
        <f>F24-G24</f>
        <v>1.388888888888884E-2</v>
      </c>
      <c r="I24" s="48"/>
      <c r="J24" s="51"/>
    </row>
    <row r="25" spans="1:10" ht="16.5" customHeight="1">
      <c r="A25" s="2">
        <v>43334</v>
      </c>
      <c r="B25" s="3">
        <v>0.375</v>
      </c>
      <c r="C25" s="3">
        <v>0.75</v>
      </c>
      <c r="D25" s="11">
        <f t="shared" si="6"/>
        <v>0.375</v>
      </c>
      <c r="E25" s="3">
        <v>4.1666666666666664E-2</v>
      </c>
      <c r="F25" s="3">
        <f t="shared" si="7"/>
        <v>0.33333333333333331</v>
      </c>
      <c r="G25" s="3">
        <v>0.33333333333333331</v>
      </c>
      <c r="H25" s="44">
        <f>F25-G25</f>
        <v>0</v>
      </c>
      <c r="I25" s="48"/>
      <c r="J25" s="51"/>
    </row>
    <row r="26" spans="1:10" ht="16.5" customHeight="1">
      <c r="A26" s="2">
        <v>43335</v>
      </c>
      <c r="B26" s="3">
        <v>0.375</v>
      </c>
      <c r="C26" s="3">
        <v>0.75</v>
      </c>
      <c r="D26" s="11">
        <f t="shared" si="6"/>
        <v>0.375</v>
      </c>
      <c r="E26" s="3">
        <v>4.1666666666666664E-2</v>
      </c>
      <c r="F26" s="3">
        <f t="shared" si="7"/>
        <v>0.33333333333333331</v>
      </c>
      <c r="G26" s="3">
        <v>0.33333333333333331</v>
      </c>
      <c r="H26" s="44">
        <f>F26-G26</f>
        <v>0</v>
      </c>
      <c r="I26" s="48"/>
      <c r="J26" s="51"/>
    </row>
    <row r="27" spans="1:10" ht="16.5" customHeight="1">
      <c r="A27" s="2">
        <v>43336</v>
      </c>
      <c r="B27" s="3">
        <v>0.375</v>
      </c>
      <c r="C27" s="3">
        <v>0.75694444444444453</v>
      </c>
      <c r="D27" s="11">
        <f t="shared" si="6"/>
        <v>0.38194444444444453</v>
      </c>
      <c r="E27" s="3">
        <v>4.1666666666666664E-2</v>
      </c>
      <c r="F27" s="3">
        <f t="shared" si="7"/>
        <v>0.34027777777777785</v>
      </c>
      <c r="G27" s="3">
        <v>0.33333333333333331</v>
      </c>
      <c r="H27" s="44">
        <f>F27-G27</f>
        <v>6.9444444444445308E-3</v>
      </c>
      <c r="I27" s="48"/>
      <c r="J27" s="51"/>
    </row>
    <row r="28" spans="1:10" ht="16.5" customHeight="1">
      <c r="A28" s="43">
        <v>43337</v>
      </c>
      <c r="B28" s="3"/>
      <c r="C28" s="3"/>
      <c r="D28" s="11"/>
      <c r="E28" s="3"/>
      <c r="F28" s="3"/>
      <c r="G28" s="3"/>
      <c r="H28" s="44"/>
      <c r="I28" s="48"/>
      <c r="J28" s="51"/>
    </row>
    <row r="29" spans="1:10" ht="16.5" customHeight="1">
      <c r="A29" s="43">
        <v>43338</v>
      </c>
      <c r="B29" s="3"/>
      <c r="C29" s="3"/>
      <c r="D29" s="11"/>
      <c r="E29" s="3"/>
      <c r="F29" s="3"/>
      <c r="G29" s="3"/>
      <c r="H29" s="44"/>
      <c r="I29" s="48"/>
      <c r="J29" s="51"/>
    </row>
    <row r="30" spans="1:10" ht="16.5" customHeight="1">
      <c r="A30" s="2">
        <v>43339</v>
      </c>
      <c r="B30" s="3">
        <v>0.375</v>
      </c>
      <c r="C30" s="3">
        <v>0.75694444444444453</v>
      </c>
      <c r="D30" s="11">
        <f t="shared" ref="D30:D34" si="8">C30-B30</f>
        <v>0.38194444444444453</v>
      </c>
      <c r="E30" s="3">
        <v>4.1666666666666664E-2</v>
      </c>
      <c r="F30" s="3">
        <f t="shared" ref="F30:F34" si="9">D30-E30</f>
        <v>0.34027777777777785</v>
      </c>
      <c r="G30" s="3">
        <v>0.33333333333333331</v>
      </c>
      <c r="H30" s="44">
        <f>F30-G30</f>
        <v>6.9444444444445308E-3</v>
      </c>
      <c r="I30" s="48"/>
      <c r="J30" s="51"/>
    </row>
    <row r="31" spans="1:10" ht="16.5" customHeight="1">
      <c r="A31" s="2">
        <v>43340</v>
      </c>
      <c r="B31" s="3">
        <v>0.375</v>
      </c>
      <c r="C31" s="3">
        <v>0.76388888888888884</v>
      </c>
      <c r="D31" s="11">
        <f t="shared" si="8"/>
        <v>0.38888888888888884</v>
      </c>
      <c r="E31" s="3">
        <v>4.1666666666666664E-2</v>
      </c>
      <c r="F31" s="3">
        <f t="shared" si="9"/>
        <v>0.34722222222222215</v>
      </c>
      <c r="G31" s="3">
        <v>0.33333333333333331</v>
      </c>
      <c r="H31" s="44">
        <f>F31-G31</f>
        <v>1.388888888888884E-2</v>
      </c>
      <c r="I31" s="48"/>
      <c r="J31" s="51"/>
    </row>
    <row r="32" spans="1:10" ht="16.5" customHeight="1">
      <c r="A32" s="2">
        <v>43341</v>
      </c>
      <c r="B32" s="3">
        <v>0.375</v>
      </c>
      <c r="C32" s="3">
        <v>0.75</v>
      </c>
      <c r="D32" s="11">
        <f t="shared" si="8"/>
        <v>0.375</v>
      </c>
      <c r="E32" s="3">
        <v>4.1666666666666664E-2</v>
      </c>
      <c r="F32" s="3">
        <f t="shared" si="9"/>
        <v>0.33333333333333331</v>
      </c>
      <c r="G32" s="3">
        <v>0.33333333333333331</v>
      </c>
      <c r="H32" s="44">
        <f>F32-G32</f>
        <v>0</v>
      </c>
      <c r="I32" s="48"/>
      <c r="J32" s="51"/>
    </row>
    <row r="33" spans="1:22" ht="16.5" customHeight="1">
      <c r="A33" s="2">
        <v>43342</v>
      </c>
      <c r="B33" s="3">
        <v>0.375</v>
      </c>
      <c r="C33" s="3">
        <v>0.75</v>
      </c>
      <c r="D33" s="11">
        <f t="shared" si="8"/>
        <v>0.375</v>
      </c>
      <c r="E33" s="3">
        <v>4.1666666666666664E-2</v>
      </c>
      <c r="F33" s="3">
        <f t="shared" si="9"/>
        <v>0.33333333333333331</v>
      </c>
      <c r="G33" s="3">
        <v>0.33333333333333331</v>
      </c>
      <c r="H33" s="44">
        <f>F33-G33</f>
        <v>0</v>
      </c>
      <c r="I33" s="48"/>
      <c r="J33" s="51"/>
    </row>
    <row r="34" spans="1:22" ht="16.5" customHeight="1">
      <c r="A34" s="2">
        <v>43343</v>
      </c>
      <c r="B34" s="3">
        <v>0.375</v>
      </c>
      <c r="C34" s="3">
        <v>0.75694444444444453</v>
      </c>
      <c r="D34" s="11">
        <f t="shared" si="8"/>
        <v>0.38194444444444453</v>
      </c>
      <c r="E34" s="3">
        <v>4.1666666666666664E-2</v>
      </c>
      <c r="F34" s="3">
        <f t="shared" si="9"/>
        <v>0.34027777777777785</v>
      </c>
      <c r="G34" s="3">
        <v>0.33333333333333331</v>
      </c>
      <c r="H34" s="44">
        <f>F34-G34</f>
        <v>6.9444444444445308E-3</v>
      </c>
      <c r="I34" s="48"/>
      <c r="J34" s="51"/>
    </row>
    <row r="35" spans="1:22" ht="16.5" customHeight="1">
      <c r="A35" s="25" t="s">
        <v>4</v>
      </c>
      <c r="D35" s="8"/>
      <c r="H35" s="17"/>
      <c r="I35" s="49"/>
    </row>
    <row r="36" spans="1:22" ht="16.5" customHeight="1">
      <c r="A36" s="25" t="s">
        <v>14</v>
      </c>
      <c r="B36" s="69" t="s">
        <v>0</v>
      </c>
      <c r="C36" s="70"/>
      <c r="D36" s="12">
        <f>SUM(D4:D34)</f>
        <v>7.7881944444444464</v>
      </c>
      <c r="E36" s="12">
        <f t="shared" ref="E36" si="10">SUM(E4:E34)</f>
        <v>0.83333333333333304</v>
      </c>
      <c r="F36" s="12">
        <f>SUM(F4:F34)</f>
        <v>6.9548611111111098</v>
      </c>
      <c r="G36" s="12">
        <f>SUM(G4:G34)</f>
        <v>6.6666666666666643</v>
      </c>
      <c r="H36" s="45">
        <f>SUM(H4:H35)</f>
        <v>0.28819444444444503</v>
      </c>
      <c r="I36" s="50">
        <f>SUM(I4:I35)</f>
        <v>35</v>
      </c>
    </row>
    <row r="37" spans="1:22" ht="16.5" customHeight="1">
      <c r="B37" s="13"/>
      <c r="C37" s="13"/>
      <c r="D37" s="14"/>
      <c r="E37" s="14"/>
      <c r="F37" s="14"/>
      <c r="G37" s="14"/>
      <c r="H37" s="24"/>
      <c r="I37" s="27"/>
    </row>
    <row r="38" spans="1:22" s="33" customFormat="1" ht="16.5" customHeight="1">
      <c r="A38" s="28" t="s">
        <v>40</v>
      </c>
      <c r="B38" s="29" t="s">
        <v>23</v>
      </c>
      <c r="C38" s="29" t="s">
        <v>39</v>
      </c>
      <c r="D38" s="30" t="s">
        <v>24</v>
      </c>
      <c r="E38" s="30" t="s">
        <v>10</v>
      </c>
      <c r="F38" s="30"/>
      <c r="G38" s="30"/>
      <c r="H38" s="31"/>
      <c r="I38" s="32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6.5" customHeight="1">
      <c r="A39" s="19">
        <v>200000</v>
      </c>
      <c r="B39" s="13">
        <v>174</v>
      </c>
      <c r="C39" s="23">
        <f>A39/B39</f>
        <v>1149.4252873563219</v>
      </c>
      <c r="D39" s="24">
        <v>1438</v>
      </c>
      <c r="E39" s="24">
        <v>287</v>
      </c>
      <c r="F39" s="14"/>
      <c r="G39" s="14"/>
      <c r="H39" s="15"/>
      <c r="I39" s="15"/>
    </row>
    <row r="40" spans="1:22" ht="16.5" customHeight="1">
      <c r="B40" s="13"/>
      <c r="C40" s="61" t="s">
        <v>34</v>
      </c>
      <c r="D40" s="62" t="s">
        <v>39</v>
      </c>
      <c r="E40" s="62" t="s">
        <v>36</v>
      </c>
      <c r="F40" s="63" t="s">
        <v>35</v>
      </c>
      <c r="G40" s="14"/>
      <c r="H40" s="15"/>
      <c r="I40" s="15"/>
    </row>
    <row r="41" spans="1:22">
      <c r="B41" s="9" t="s">
        <v>8</v>
      </c>
      <c r="C41" s="46">
        <f>H36</f>
        <v>0.28819444444444503</v>
      </c>
      <c r="D41" s="36">
        <f>D39</f>
        <v>1438</v>
      </c>
      <c r="E41" s="64">
        <f>C41*D41*24</f>
        <v>9946.1666666666861</v>
      </c>
      <c r="F41" s="57">
        <f>ROUNDUP(E41,0)</f>
        <v>9947</v>
      </c>
      <c r="G41" s="65" t="s">
        <v>28</v>
      </c>
      <c r="H41" s="66"/>
      <c r="I41" s="66"/>
    </row>
    <row r="42" spans="1:22" ht="14.25" thickBot="1">
      <c r="B42" s="9" t="s">
        <v>10</v>
      </c>
      <c r="C42" s="52">
        <f>I36</f>
        <v>35</v>
      </c>
      <c r="D42" s="36">
        <f>E39</f>
        <v>287</v>
      </c>
      <c r="E42" s="64">
        <f>C42/60*D42</f>
        <v>167.41666666666669</v>
      </c>
      <c r="F42" s="56">
        <f>ROUNDUP(E42,0)</f>
        <v>168</v>
      </c>
      <c r="G42" s="67"/>
      <c r="H42" s="67"/>
      <c r="I42" s="67"/>
    </row>
    <row r="43" spans="1:22" ht="14.25" thickBot="1">
      <c r="B43" s="9"/>
      <c r="C43" s="35"/>
      <c r="D43" s="10"/>
      <c r="E43" s="25" t="s">
        <v>31</v>
      </c>
      <c r="F43" s="59">
        <f>SUM(F41:F42)</f>
        <v>10115</v>
      </c>
      <c r="H43" s="34"/>
    </row>
    <row r="44" spans="1:22">
      <c r="B44" s="9"/>
      <c r="C44" s="20"/>
      <c r="D44" s="21"/>
      <c r="E44" s="22"/>
    </row>
    <row r="45" spans="1:22">
      <c r="B45" s="9"/>
      <c r="C45" s="20"/>
      <c r="D45" s="21"/>
      <c r="E45" s="22"/>
    </row>
  </sheetData>
  <mergeCells count="4">
    <mergeCell ref="G41:I42"/>
    <mergeCell ref="C2:J2"/>
    <mergeCell ref="B36:C36"/>
    <mergeCell ref="A1:F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5"/>
  <sheetViews>
    <sheetView view="pageBreakPreview" topLeftCell="A16" zoomScaleNormal="100" zoomScaleSheetLayoutView="100" workbookViewId="0">
      <selection activeCell="A38" sqref="A38"/>
    </sheetView>
  </sheetViews>
  <sheetFormatPr defaultRowHeight="13.5"/>
  <cols>
    <col min="1" max="1" width="15" style="25" customWidth="1"/>
    <col min="2" max="4" width="8.5" style="1" customWidth="1"/>
    <col min="5" max="5" width="8.375" style="25" customWidth="1"/>
    <col min="6" max="7" width="8.375" style="7" customWidth="1"/>
    <col min="8" max="8" width="8.25" style="1" customWidth="1"/>
    <col min="9" max="9" width="8" style="1" customWidth="1"/>
    <col min="10" max="22" width="9" style="41"/>
    <col min="23" max="16384" width="9" style="1"/>
  </cols>
  <sheetData>
    <row r="1" spans="1:10" ht="27.75" customHeight="1">
      <c r="A1" s="71" t="s">
        <v>25</v>
      </c>
      <c r="B1" s="71"/>
      <c r="C1" s="71"/>
      <c r="D1" s="71"/>
      <c r="E1" s="71"/>
      <c r="F1" s="71"/>
      <c r="G1" s="42"/>
      <c r="H1" s="39"/>
      <c r="I1" s="39"/>
    </row>
    <row r="2" spans="1:10" ht="17.25" customHeight="1">
      <c r="C2" s="68" t="s">
        <v>32</v>
      </c>
      <c r="D2" s="68"/>
      <c r="E2" s="68"/>
      <c r="F2" s="68"/>
      <c r="G2" s="68"/>
      <c r="H2" s="68"/>
      <c r="I2" s="68"/>
      <c r="J2" s="68"/>
    </row>
    <row r="3" spans="1:10" ht="23.25" customHeight="1">
      <c r="A3" s="26" t="s">
        <v>1</v>
      </c>
      <c r="B3" s="26" t="s">
        <v>2</v>
      </c>
      <c r="C3" s="26" t="s">
        <v>3</v>
      </c>
      <c r="D3" s="6" t="s">
        <v>7</v>
      </c>
      <c r="E3" s="6" t="s">
        <v>5</v>
      </c>
      <c r="F3" s="6" t="s">
        <v>6</v>
      </c>
      <c r="G3" s="18" t="s">
        <v>27</v>
      </c>
      <c r="H3" s="37" t="s">
        <v>37</v>
      </c>
      <c r="I3" s="38" t="s">
        <v>38</v>
      </c>
      <c r="J3" s="55" t="s">
        <v>29</v>
      </c>
    </row>
    <row r="4" spans="1:10" ht="16.5" customHeight="1">
      <c r="A4" s="53">
        <v>43344</v>
      </c>
      <c r="B4" s="3"/>
      <c r="C4" s="3"/>
      <c r="D4" s="11"/>
      <c r="E4" s="3"/>
      <c r="F4" s="3"/>
      <c r="G4" s="3"/>
      <c r="H4" s="44"/>
      <c r="I4" s="48"/>
      <c r="J4" s="51"/>
    </row>
    <row r="5" spans="1:10" ht="16.5" customHeight="1">
      <c r="A5" s="53">
        <v>43345</v>
      </c>
      <c r="B5" s="3"/>
      <c r="C5" s="3"/>
      <c r="D5" s="11"/>
      <c r="E5" s="3"/>
      <c r="F5" s="3"/>
      <c r="G5" s="3"/>
      <c r="H5" s="44"/>
      <c r="I5" s="48"/>
      <c r="J5" s="51"/>
    </row>
    <row r="6" spans="1:10" ht="16.5" customHeight="1">
      <c r="A6" s="2">
        <v>43346</v>
      </c>
      <c r="B6" s="3">
        <v>0.375</v>
      </c>
      <c r="C6" s="3">
        <v>0.75694444444444453</v>
      </c>
      <c r="D6" s="11">
        <f t="shared" ref="D6:D10" si="0">C6-B6</f>
        <v>0.38194444444444453</v>
      </c>
      <c r="E6" s="3">
        <v>4.1666666666666664E-2</v>
      </c>
      <c r="F6" s="3">
        <f t="shared" ref="F6:F10" si="1">D6-E6</f>
        <v>0.34027777777777785</v>
      </c>
      <c r="G6" s="3">
        <v>0.33333333333333331</v>
      </c>
      <c r="H6" s="44">
        <f>F6-G6</f>
        <v>6.9444444444445308E-3</v>
      </c>
      <c r="I6" s="48"/>
      <c r="J6" s="51"/>
    </row>
    <row r="7" spans="1:10" ht="16.5" customHeight="1">
      <c r="A7" s="2">
        <v>43347</v>
      </c>
      <c r="B7" s="3">
        <v>0.375</v>
      </c>
      <c r="C7" s="3">
        <v>0.76388888888888884</v>
      </c>
      <c r="D7" s="11">
        <f t="shared" si="0"/>
        <v>0.38888888888888884</v>
      </c>
      <c r="E7" s="3">
        <v>4.1666666666666664E-2</v>
      </c>
      <c r="F7" s="3">
        <f t="shared" si="1"/>
        <v>0.34722222222222215</v>
      </c>
      <c r="G7" s="3">
        <v>0.33333333333333331</v>
      </c>
      <c r="H7" s="44">
        <f>F7-G7</f>
        <v>1.388888888888884E-2</v>
      </c>
      <c r="I7" s="48"/>
      <c r="J7" s="51"/>
    </row>
    <row r="8" spans="1:10" ht="16.5" customHeight="1">
      <c r="A8" s="2">
        <v>43348</v>
      </c>
      <c r="B8" s="3">
        <v>0.375</v>
      </c>
      <c r="C8" s="3">
        <v>0.75</v>
      </c>
      <c r="D8" s="11">
        <f t="shared" si="0"/>
        <v>0.375</v>
      </c>
      <c r="E8" s="3">
        <v>4.1666666666666664E-2</v>
      </c>
      <c r="F8" s="3">
        <f t="shared" si="1"/>
        <v>0.33333333333333331</v>
      </c>
      <c r="G8" s="3">
        <v>0.33333333333333331</v>
      </c>
      <c r="H8" s="44">
        <f>F8-G8</f>
        <v>0</v>
      </c>
      <c r="I8" s="48"/>
      <c r="J8" s="51"/>
    </row>
    <row r="9" spans="1:10" ht="16.5" customHeight="1">
      <c r="A9" s="2">
        <v>43349</v>
      </c>
      <c r="B9" s="3">
        <v>0.375</v>
      </c>
      <c r="C9" s="3">
        <v>0.92986111111111114</v>
      </c>
      <c r="D9" s="11">
        <f t="shared" si="0"/>
        <v>0.55486111111111114</v>
      </c>
      <c r="E9" s="3">
        <v>4.1666666666666664E-2</v>
      </c>
      <c r="F9" s="3">
        <f t="shared" si="1"/>
        <v>0.51319444444444451</v>
      </c>
      <c r="G9" s="3">
        <v>0.33333333333333331</v>
      </c>
      <c r="H9" s="44">
        <f>F9-G9</f>
        <v>0.17986111111111119</v>
      </c>
      <c r="I9" s="48">
        <v>19</v>
      </c>
      <c r="J9" s="51"/>
    </row>
    <row r="10" spans="1:10" ht="16.5" customHeight="1">
      <c r="A10" s="2">
        <v>43350</v>
      </c>
      <c r="B10" s="3">
        <v>0.375</v>
      </c>
      <c r="C10" s="3">
        <v>0.75694444444444453</v>
      </c>
      <c r="D10" s="11">
        <f t="shared" si="0"/>
        <v>0.38194444444444453</v>
      </c>
      <c r="E10" s="3">
        <v>4.1666666666666664E-2</v>
      </c>
      <c r="F10" s="3">
        <f t="shared" si="1"/>
        <v>0.34027777777777785</v>
      </c>
      <c r="G10" s="3">
        <v>0.33333333333333331</v>
      </c>
      <c r="H10" s="44">
        <f>F10-G10</f>
        <v>6.9444444444445308E-3</v>
      </c>
      <c r="I10" s="48"/>
      <c r="J10" s="51"/>
    </row>
    <row r="11" spans="1:10" ht="16.5" customHeight="1">
      <c r="A11" s="43">
        <v>43351</v>
      </c>
      <c r="B11" s="3"/>
      <c r="C11" s="3"/>
      <c r="D11" s="11"/>
      <c r="E11" s="3"/>
      <c r="F11" s="3"/>
      <c r="G11" s="3"/>
      <c r="H11" s="44"/>
      <c r="I11" s="48"/>
      <c r="J11" s="51"/>
    </row>
    <row r="12" spans="1:10" ht="16.5" customHeight="1">
      <c r="A12" s="43">
        <v>43352</v>
      </c>
      <c r="B12" s="3"/>
      <c r="C12" s="3"/>
      <c r="D12" s="11"/>
      <c r="E12" s="3"/>
      <c r="F12" s="3"/>
      <c r="G12" s="3"/>
      <c r="H12" s="44"/>
      <c r="I12" s="48"/>
      <c r="J12" s="51"/>
    </row>
    <row r="13" spans="1:10" ht="16.5" customHeight="1">
      <c r="A13" s="2">
        <v>43353</v>
      </c>
      <c r="B13" s="3">
        <v>0.375</v>
      </c>
      <c r="C13" s="3">
        <v>0.75694444444444453</v>
      </c>
      <c r="D13" s="11">
        <f t="shared" ref="D13:D17" si="2">C13-B13</f>
        <v>0.38194444444444453</v>
      </c>
      <c r="E13" s="3">
        <v>4.1666666666666664E-2</v>
      </c>
      <c r="F13" s="3">
        <f t="shared" ref="F13:F17" si="3">D13-E13</f>
        <v>0.34027777777777785</v>
      </c>
      <c r="G13" s="3">
        <v>0.33333333333333331</v>
      </c>
      <c r="H13" s="44">
        <f>F13-G13</f>
        <v>6.9444444444445308E-3</v>
      </c>
      <c r="I13" s="48"/>
      <c r="J13" s="51"/>
    </row>
    <row r="14" spans="1:10" ht="16.5" customHeight="1">
      <c r="A14" s="2">
        <v>43354</v>
      </c>
      <c r="B14" s="3">
        <v>0.375</v>
      </c>
      <c r="C14" s="3">
        <v>0.76388888888888884</v>
      </c>
      <c r="D14" s="11">
        <f t="shared" si="2"/>
        <v>0.38888888888888884</v>
      </c>
      <c r="E14" s="3">
        <v>4.1666666666666664E-2</v>
      </c>
      <c r="F14" s="3">
        <f t="shared" si="3"/>
        <v>0.34722222222222215</v>
      </c>
      <c r="G14" s="3">
        <v>0.33333333333333331</v>
      </c>
      <c r="H14" s="44">
        <f>F14-G14</f>
        <v>1.388888888888884E-2</v>
      </c>
      <c r="I14" s="48"/>
      <c r="J14" s="51"/>
    </row>
    <row r="15" spans="1:10" ht="16.5" customHeight="1">
      <c r="A15" s="2">
        <v>43355</v>
      </c>
      <c r="B15" s="3">
        <v>0.375</v>
      </c>
      <c r="C15" s="3">
        <v>0.75</v>
      </c>
      <c r="D15" s="11">
        <f t="shared" si="2"/>
        <v>0.375</v>
      </c>
      <c r="E15" s="3">
        <v>4.1666666666666664E-2</v>
      </c>
      <c r="F15" s="3">
        <f t="shared" si="3"/>
        <v>0.33333333333333331</v>
      </c>
      <c r="G15" s="3">
        <v>0.33333333333333331</v>
      </c>
      <c r="H15" s="44">
        <f>F15-G15</f>
        <v>0</v>
      </c>
      <c r="I15" s="48"/>
      <c r="J15" s="51"/>
    </row>
    <row r="16" spans="1:10" ht="16.5" customHeight="1">
      <c r="A16" s="2">
        <v>43356</v>
      </c>
      <c r="B16" s="3">
        <v>0.375</v>
      </c>
      <c r="C16" s="3">
        <v>0.76250000000000007</v>
      </c>
      <c r="D16" s="11">
        <f t="shared" si="2"/>
        <v>0.38750000000000007</v>
      </c>
      <c r="E16" s="3">
        <v>4.1666666666666664E-2</v>
      </c>
      <c r="F16" s="3">
        <f t="shared" si="3"/>
        <v>0.34583333333333338</v>
      </c>
      <c r="G16" s="3">
        <v>0.33333333333333331</v>
      </c>
      <c r="H16" s="44">
        <f>F16-G16</f>
        <v>1.2500000000000067E-2</v>
      </c>
      <c r="I16" s="48"/>
      <c r="J16" s="51"/>
    </row>
    <row r="17" spans="1:10" ht="16.5" customHeight="1">
      <c r="A17" s="2">
        <v>43357</v>
      </c>
      <c r="B17" s="3">
        <v>0.375</v>
      </c>
      <c r="C17" s="3">
        <v>0.75694444444444453</v>
      </c>
      <c r="D17" s="11">
        <f t="shared" si="2"/>
        <v>0.38194444444444453</v>
      </c>
      <c r="E17" s="3">
        <v>4.1666666666666664E-2</v>
      </c>
      <c r="F17" s="3">
        <f t="shared" si="3"/>
        <v>0.34027777777777785</v>
      </c>
      <c r="G17" s="3">
        <v>0.33333333333333331</v>
      </c>
      <c r="H17" s="44">
        <f>F17-G17</f>
        <v>6.9444444444445308E-3</v>
      </c>
      <c r="I17" s="48"/>
      <c r="J17" s="51"/>
    </row>
    <row r="18" spans="1:10" ht="16.5" customHeight="1">
      <c r="A18" s="43">
        <v>43358</v>
      </c>
      <c r="B18" s="3"/>
      <c r="C18" s="3"/>
      <c r="D18" s="11"/>
      <c r="E18" s="3"/>
      <c r="F18" s="3"/>
      <c r="G18" s="3"/>
      <c r="H18" s="44"/>
      <c r="I18" s="48"/>
      <c r="J18" s="51"/>
    </row>
    <row r="19" spans="1:10" ht="16.5" customHeight="1">
      <c r="A19" s="43">
        <v>43359</v>
      </c>
      <c r="B19" s="3"/>
      <c r="C19" s="3"/>
      <c r="D19" s="11"/>
      <c r="E19" s="3"/>
      <c r="F19" s="3"/>
      <c r="G19" s="3"/>
      <c r="H19" s="44"/>
      <c r="I19" s="48"/>
      <c r="J19" s="51"/>
    </row>
    <row r="20" spans="1:10" ht="16.5" customHeight="1">
      <c r="A20" s="43">
        <v>43360</v>
      </c>
      <c r="B20" s="3"/>
      <c r="C20" s="3"/>
      <c r="D20" s="11"/>
      <c r="E20" s="3"/>
      <c r="F20" s="3"/>
      <c r="G20" s="3"/>
      <c r="H20" s="44"/>
      <c r="I20" s="48"/>
      <c r="J20" s="51"/>
    </row>
    <row r="21" spans="1:10" ht="16.5" customHeight="1">
      <c r="A21" s="2">
        <v>43361</v>
      </c>
      <c r="B21" s="3">
        <v>0.375</v>
      </c>
      <c r="C21" s="3">
        <v>0.76388888888888884</v>
      </c>
      <c r="D21" s="11">
        <f t="shared" ref="D21:D24" si="4">C21-B21</f>
        <v>0.38888888888888884</v>
      </c>
      <c r="E21" s="3">
        <v>4.1666666666666664E-2</v>
      </c>
      <c r="F21" s="3">
        <f t="shared" ref="F21:F24" si="5">D21-E21</f>
        <v>0.34722222222222215</v>
      </c>
      <c r="G21" s="3">
        <v>0.33333333333333331</v>
      </c>
      <c r="H21" s="44">
        <f>F21-G21</f>
        <v>1.388888888888884E-2</v>
      </c>
      <c r="I21" s="48"/>
      <c r="J21" s="51"/>
    </row>
    <row r="22" spans="1:10" ht="16.5" customHeight="1">
      <c r="A22" s="2">
        <v>43362</v>
      </c>
      <c r="B22" s="3">
        <v>0.375</v>
      </c>
      <c r="C22" s="3">
        <v>0.75</v>
      </c>
      <c r="D22" s="11">
        <f t="shared" si="4"/>
        <v>0.375</v>
      </c>
      <c r="E22" s="3">
        <v>4.1666666666666664E-2</v>
      </c>
      <c r="F22" s="3">
        <f t="shared" si="5"/>
        <v>0.33333333333333331</v>
      </c>
      <c r="G22" s="3">
        <v>0.33333333333333331</v>
      </c>
      <c r="H22" s="44">
        <f>F22-G22</f>
        <v>0</v>
      </c>
      <c r="I22" s="48"/>
      <c r="J22" s="51"/>
    </row>
    <row r="23" spans="1:10" ht="16.5" customHeight="1">
      <c r="A23" s="2">
        <v>43363</v>
      </c>
      <c r="B23" s="3">
        <v>0.375</v>
      </c>
      <c r="C23" s="3">
        <v>0.75</v>
      </c>
      <c r="D23" s="11">
        <f t="shared" si="4"/>
        <v>0.375</v>
      </c>
      <c r="E23" s="3">
        <v>4.1666666666666664E-2</v>
      </c>
      <c r="F23" s="3">
        <f t="shared" si="5"/>
        <v>0.33333333333333331</v>
      </c>
      <c r="G23" s="3">
        <v>0.33333333333333331</v>
      </c>
      <c r="H23" s="44">
        <f>F23-G23</f>
        <v>0</v>
      </c>
      <c r="I23" s="48"/>
      <c r="J23" s="51"/>
    </row>
    <row r="24" spans="1:10" ht="16.5" customHeight="1">
      <c r="A24" s="2">
        <v>43364</v>
      </c>
      <c r="B24" s="3">
        <v>0.375</v>
      </c>
      <c r="C24" s="3">
        <v>0.75694444444444453</v>
      </c>
      <c r="D24" s="11">
        <f t="shared" si="4"/>
        <v>0.38194444444444453</v>
      </c>
      <c r="E24" s="3">
        <v>4.1666666666666664E-2</v>
      </c>
      <c r="F24" s="3">
        <f t="shared" si="5"/>
        <v>0.34027777777777785</v>
      </c>
      <c r="G24" s="3">
        <v>0.33333333333333331</v>
      </c>
      <c r="H24" s="44">
        <f>F24-G24</f>
        <v>6.9444444444445308E-3</v>
      </c>
      <c r="I24" s="48"/>
      <c r="J24" s="51"/>
    </row>
    <row r="25" spans="1:10" ht="16.5" customHeight="1">
      <c r="A25" s="43">
        <v>43365</v>
      </c>
      <c r="B25" s="3"/>
      <c r="C25" s="3"/>
      <c r="D25" s="11"/>
      <c r="E25" s="3"/>
      <c r="F25" s="3"/>
      <c r="G25" s="3"/>
      <c r="H25" s="44"/>
      <c r="I25" s="48"/>
      <c r="J25" s="51"/>
    </row>
    <row r="26" spans="1:10" ht="16.5" customHeight="1">
      <c r="A26" s="43">
        <v>43366</v>
      </c>
      <c r="B26" s="3"/>
      <c r="C26" s="3"/>
      <c r="D26" s="11"/>
      <c r="E26" s="3"/>
      <c r="F26" s="3"/>
      <c r="G26" s="3"/>
      <c r="H26" s="44"/>
      <c r="I26" s="48"/>
      <c r="J26" s="51"/>
    </row>
    <row r="27" spans="1:10" ht="16.5" customHeight="1">
      <c r="A27" s="43">
        <v>43367</v>
      </c>
      <c r="B27" s="3"/>
      <c r="C27" s="3"/>
      <c r="D27" s="11"/>
      <c r="E27" s="3"/>
      <c r="F27" s="3"/>
      <c r="G27" s="3"/>
      <c r="H27" s="44"/>
      <c r="I27" s="48"/>
      <c r="J27" s="51"/>
    </row>
    <row r="28" spans="1:10" ht="16.5" customHeight="1">
      <c r="A28" s="2">
        <v>43368</v>
      </c>
      <c r="B28" s="3">
        <v>0.375</v>
      </c>
      <c r="C28" s="3">
        <v>0.76388888888888884</v>
      </c>
      <c r="D28" s="11">
        <f t="shared" ref="D28:D31" si="6">C28-B28</f>
        <v>0.38888888888888884</v>
      </c>
      <c r="E28" s="3">
        <v>4.1666666666666664E-2</v>
      </c>
      <c r="F28" s="3">
        <f t="shared" ref="F28:F31" si="7">D28-E28</f>
        <v>0.34722222222222215</v>
      </c>
      <c r="G28" s="3">
        <v>0.33333333333333331</v>
      </c>
      <c r="H28" s="44">
        <f>F28-G28</f>
        <v>1.388888888888884E-2</v>
      </c>
      <c r="I28" s="48"/>
      <c r="J28" s="51"/>
    </row>
    <row r="29" spans="1:10" ht="16.5" customHeight="1">
      <c r="A29" s="2">
        <v>43369</v>
      </c>
      <c r="B29" s="3">
        <v>0.375</v>
      </c>
      <c r="C29" s="3">
        <v>0.75</v>
      </c>
      <c r="D29" s="11">
        <f t="shared" si="6"/>
        <v>0.375</v>
      </c>
      <c r="E29" s="3">
        <v>4.1666666666666664E-2</v>
      </c>
      <c r="F29" s="3">
        <f t="shared" si="7"/>
        <v>0.33333333333333331</v>
      </c>
      <c r="G29" s="3">
        <v>0.33333333333333331</v>
      </c>
      <c r="H29" s="44">
        <f>F29-G29</f>
        <v>0</v>
      </c>
      <c r="I29" s="48"/>
      <c r="J29" s="51"/>
    </row>
    <row r="30" spans="1:10" ht="16.5" customHeight="1">
      <c r="A30" s="2">
        <v>43370</v>
      </c>
      <c r="B30" s="3">
        <v>0.375</v>
      </c>
      <c r="C30" s="3">
        <v>0.75</v>
      </c>
      <c r="D30" s="11">
        <f t="shared" si="6"/>
        <v>0.375</v>
      </c>
      <c r="E30" s="3">
        <v>4.1666666666666664E-2</v>
      </c>
      <c r="F30" s="3">
        <f t="shared" si="7"/>
        <v>0.33333333333333331</v>
      </c>
      <c r="G30" s="3">
        <v>0.33333333333333331</v>
      </c>
      <c r="H30" s="44">
        <f>F30-G30</f>
        <v>0</v>
      </c>
      <c r="I30" s="48"/>
      <c r="J30" s="51"/>
    </row>
    <row r="31" spans="1:10" ht="16.5" customHeight="1">
      <c r="A31" s="2">
        <v>43371</v>
      </c>
      <c r="B31" s="3">
        <v>0.375</v>
      </c>
      <c r="C31" s="3">
        <v>0.75694444444444453</v>
      </c>
      <c r="D31" s="11">
        <f t="shared" si="6"/>
        <v>0.38194444444444453</v>
      </c>
      <c r="E31" s="3">
        <v>4.1666666666666664E-2</v>
      </c>
      <c r="F31" s="3">
        <f t="shared" si="7"/>
        <v>0.34027777777777785</v>
      </c>
      <c r="G31" s="3">
        <v>0.33333333333333331</v>
      </c>
      <c r="H31" s="44">
        <f>F31-G31</f>
        <v>6.9444444444445308E-3</v>
      </c>
      <c r="I31" s="48"/>
      <c r="J31" s="51"/>
    </row>
    <row r="32" spans="1:10" ht="16.5" customHeight="1">
      <c r="A32" s="43">
        <v>43372</v>
      </c>
      <c r="B32" s="3"/>
      <c r="C32" s="3"/>
      <c r="D32" s="11"/>
      <c r="E32" s="3"/>
      <c r="F32" s="3"/>
      <c r="G32" s="3"/>
      <c r="H32" s="44"/>
      <c r="I32" s="48"/>
      <c r="J32" s="51"/>
    </row>
    <row r="33" spans="1:22" ht="16.5" customHeight="1">
      <c r="A33" s="43">
        <v>43373</v>
      </c>
      <c r="B33" s="3"/>
      <c r="C33" s="3"/>
      <c r="D33" s="11"/>
      <c r="E33" s="3"/>
      <c r="F33" s="3"/>
      <c r="G33" s="3"/>
      <c r="H33" s="44"/>
      <c r="I33" s="48"/>
      <c r="J33" s="51"/>
    </row>
    <row r="34" spans="1:22" ht="16.5" customHeight="1">
      <c r="A34" s="2"/>
      <c r="B34" s="3"/>
      <c r="C34" s="3"/>
      <c r="D34" s="11"/>
      <c r="E34" s="3"/>
      <c r="F34" s="3"/>
      <c r="G34" s="3"/>
      <c r="H34" s="47"/>
      <c r="I34" s="51"/>
      <c r="J34" s="51"/>
    </row>
    <row r="35" spans="1:22" ht="16.5" customHeight="1">
      <c r="A35" s="25" t="s">
        <v>4</v>
      </c>
      <c r="D35" s="8"/>
      <c r="H35" s="17"/>
      <c r="I35" s="49"/>
    </row>
    <row r="36" spans="1:22" ht="16.5" customHeight="1">
      <c r="A36" s="25" t="s">
        <v>15</v>
      </c>
      <c r="B36" s="69" t="s">
        <v>0</v>
      </c>
      <c r="C36" s="70"/>
      <c r="D36" s="12">
        <f>SUM(D4:D34)</f>
        <v>7.0395833333333346</v>
      </c>
      <c r="E36" s="12">
        <f t="shared" ref="E36" si="8">SUM(E4:E34)</f>
        <v>0.74999999999999978</v>
      </c>
      <c r="F36" s="12">
        <f>SUM(F4:F34)</f>
        <v>6.2895833333333329</v>
      </c>
      <c r="G36" s="12">
        <f>SUM(G4:G34)</f>
        <v>5.9999999999999982</v>
      </c>
      <c r="H36" s="45">
        <f>SUM(H4:H35)</f>
        <v>0.2895833333333338</v>
      </c>
      <c r="I36" s="50">
        <f>SUM(I4:I35)</f>
        <v>19</v>
      </c>
    </row>
    <row r="37" spans="1:22" ht="16.5" customHeight="1">
      <c r="B37" s="13"/>
      <c r="C37" s="13"/>
      <c r="D37" s="14"/>
      <c r="E37" s="14"/>
      <c r="F37" s="14"/>
      <c r="G37" s="14"/>
      <c r="H37" s="24"/>
      <c r="I37" s="27"/>
    </row>
    <row r="38" spans="1:22" s="33" customFormat="1" ht="16.5" customHeight="1">
      <c r="A38" s="28" t="s">
        <v>40</v>
      </c>
      <c r="B38" s="29" t="s">
        <v>23</v>
      </c>
      <c r="C38" s="29" t="s">
        <v>39</v>
      </c>
      <c r="D38" s="30" t="s">
        <v>24</v>
      </c>
      <c r="E38" s="30" t="s">
        <v>10</v>
      </c>
      <c r="F38" s="30"/>
      <c r="G38" s="30"/>
      <c r="H38" s="31"/>
      <c r="I38" s="32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6.5" customHeight="1">
      <c r="A39" s="19">
        <v>200000</v>
      </c>
      <c r="B39" s="13">
        <v>174</v>
      </c>
      <c r="C39" s="23">
        <f>A39/B39</f>
        <v>1149.4252873563219</v>
      </c>
      <c r="D39" s="24">
        <v>1438</v>
      </c>
      <c r="E39" s="24">
        <v>287</v>
      </c>
      <c r="F39" s="14"/>
      <c r="G39" s="14"/>
      <c r="H39" s="15"/>
      <c r="I39" s="15"/>
    </row>
    <row r="40" spans="1:22" ht="16.5" customHeight="1">
      <c r="B40" s="13"/>
      <c r="C40" s="61" t="s">
        <v>34</v>
      </c>
      <c r="D40" s="62" t="s">
        <v>39</v>
      </c>
      <c r="E40" s="62" t="s">
        <v>36</v>
      </c>
      <c r="F40" s="63" t="s">
        <v>35</v>
      </c>
      <c r="G40" s="14"/>
      <c r="H40" s="15"/>
      <c r="I40" s="15"/>
    </row>
    <row r="41" spans="1:22">
      <c r="B41" s="9" t="s">
        <v>8</v>
      </c>
      <c r="C41" s="46">
        <f>H36</f>
        <v>0.2895833333333338</v>
      </c>
      <c r="D41" s="36">
        <f>D39</f>
        <v>1438</v>
      </c>
      <c r="E41" s="64">
        <f>C41*D41*24</f>
        <v>9994.1000000000167</v>
      </c>
      <c r="F41" s="57">
        <f>ROUNDUP(E41,0)</f>
        <v>9995</v>
      </c>
      <c r="G41" s="65" t="s">
        <v>28</v>
      </c>
      <c r="H41" s="66"/>
      <c r="I41" s="66"/>
    </row>
    <row r="42" spans="1:22" ht="14.25" thickBot="1">
      <c r="B42" s="9" t="s">
        <v>10</v>
      </c>
      <c r="C42" s="52">
        <f>I36</f>
        <v>19</v>
      </c>
      <c r="D42" s="36">
        <f>E39</f>
        <v>287</v>
      </c>
      <c r="E42" s="64">
        <f>C42/60*D42</f>
        <v>90.883333333333326</v>
      </c>
      <c r="F42" s="56">
        <f>ROUNDUP(E42,0)</f>
        <v>91</v>
      </c>
      <c r="G42" s="67"/>
      <c r="H42" s="67"/>
      <c r="I42" s="67"/>
    </row>
    <row r="43" spans="1:22" ht="14.25" thickBot="1">
      <c r="B43" s="9"/>
      <c r="C43" s="35"/>
      <c r="D43" s="10"/>
      <c r="E43" s="25" t="s">
        <v>31</v>
      </c>
      <c r="F43" s="59">
        <f>SUM(F41:F42)</f>
        <v>10086</v>
      </c>
      <c r="H43" s="34"/>
    </row>
    <row r="44" spans="1:22">
      <c r="B44" s="9"/>
      <c r="C44" s="20"/>
      <c r="D44" s="21"/>
      <c r="E44" s="22"/>
    </row>
    <row r="45" spans="1:22">
      <c r="B45" s="9"/>
      <c r="C45" s="20"/>
      <c r="D45" s="21"/>
      <c r="E45" s="22"/>
    </row>
  </sheetData>
  <mergeCells count="4">
    <mergeCell ref="G41:I42"/>
    <mergeCell ref="C2:J2"/>
    <mergeCell ref="B36:C36"/>
    <mergeCell ref="A1:F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5"/>
  <sheetViews>
    <sheetView view="pageBreakPreview" topLeftCell="A19" zoomScaleNormal="100" zoomScaleSheetLayoutView="100" workbookViewId="0">
      <selection activeCell="A38" sqref="A38"/>
    </sheetView>
  </sheetViews>
  <sheetFormatPr defaultRowHeight="13.5"/>
  <cols>
    <col min="1" max="1" width="15" style="25" customWidth="1"/>
    <col min="2" max="4" width="8.5" style="1" customWidth="1"/>
    <col min="5" max="5" width="8.375" style="25" customWidth="1"/>
    <col min="6" max="7" width="8.375" style="7" customWidth="1"/>
    <col min="8" max="8" width="8.25" style="1" customWidth="1"/>
    <col min="9" max="9" width="8" style="1" customWidth="1"/>
    <col min="10" max="22" width="9" style="41"/>
    <col min="23" max="16384" width="9" style="1"/>
  </cols>
  <sheetData>
    <row r="1" spans="1:10" ht="27.75" customHeight="1">
      <c r="A1" s="71" t="s">
        <v>25</v>
      </c>
      <c r="B1" s="71"/>
      <c r="C1" s="71"/>
      <c r="D1" s="71"/>
      <c r="E1" s="71"/>
      <c r="F1" s="71"/>
      <c r="G1" s="42"/>
      <c r="H1" s="39"/>
      <c r="I1" s="39"/>
    </row>
    <row r="2" spans="1:10" ht="17.25" customHeight="1">
      <c r="C2" s="68" t="s">
        <v>32</v>
      </c>
      <c r="D2" s="68"/>
      <c r="E2" s="68"/>
      <c r="F2" s="68"/>
      <c r="G2" s="68"/>
      <c r="H2" s="68"/>
      <c r="I2" s="68"/>
      <c r="J2" s="68"/>
    </row>
    <row r="3" spans="1:10" ht="23.25" customHeight="1">
      <c r="A3" s="26" t="s">
        <v>1</v>
      </c>
      <c r="B3" s="26" t="s">
        <v>2</v>
      </c>
      <c r="C3" s="26" t="s">
        <v>3</v>
      </c>
      <c r="D3" s="6" t="s">
        <v>7</v>
      </c>
      <c r="E3" s="6" t="s">
        <v>5</v>
      </c>
      <c r="F3" s="6" t="s">
        <v>6</v>
      </c>
      <c r="G3" s="18" t="s">
        <v>27</v>
      </c>
      <c r="H3" s="37" t="s">
        <v>37</v>
      </c>
      <c r="I3" s="38" t="s">
        <v>38</v>
      </c>
      <c r="J3" s="55" t="s">
        <v>29</v>
      </c>
    </row>
    <row r="4" spans="1:10" ht="16.5" customHeight="1">
      <c r="A4" s="16">
        <v>43374</v>
      </c>
      <c r="B4" s="3">
        <v>0.375</v>
      </c>
      <c r="C4" s="3">
        <v>0.75694444444444453</v>
      </c>
      <c r="D4" s="11">
        <f t="shared" ref="D4:D8" si="0">C4-B4</f>
        <v>0.38194444444444453</v>
      </c>
      <c r="E4" s="3">
        <v>4.1666666666666664E-2</v>
      </c>
      <c r="F4" s="3">
        <f t="shared" ref="F4:F8" si="1">D4-E4</f>
        <v>0.34027777777777785</v>
      </c>
      <c r="G4" s="3">
        <v>0.33333333333333331</v>
      </c>
      <c r="H4" s="44">
        <f>F4-G4</f>
        <v>6.9444444444445308E-3</v>
      </c>
      <c r="I4" s="48"/>
      <c r="J4" s="51"/>
    </row>
    <row r="5" spans="1:10" ht="16.5" customHeight="1">
      <c r="A5" s="16">
        <v>43375</v>
      </c>
      <c r="B5" s="3">
        <v>0.375</v>
      </c>
      <c r="C5" s="3">
        <v>0.76458333333333339</v>
      </c>
      <c r="D5" s="11">
        <f t="shared" si="0"/>
        <v>0.38958333333333339</v>
      </c>
      <c r="E5" s="3">
        <v>4.1666666666666664E-2</v>
      </c>
      <c r="F5" s="3">
        <f t="shared" si="1"/>
        <v>0.34791666666666671</v>
      </c>
      <c r="G5" s="3">
        <v>0.33333333333333331</v>
      </c>
      <c r="H5" s="44">
        <f>F5-G5</f>
        <v>1.4583333333333393E-2</v>
      </c>
      <c r="I5" s="48"/>
      <c r="J5" s="51"/>
    </row>
    <row r="6" spans="1:10" ht="16.5" customHeight="1">
      <c r="A6" s="16">
        <v>43376</v>
      </c>
      <c r="B6" s="3">
        <v>0.375</v>
      </c>
      <c r="C6" s="3">
        <v>0.75</v>
      </c>
      <c r="D6" s="11">
        <f t="shared" si="0"/>
        <v>0.375</v>
      </c>
      <c r="E6" s="3">
        <v>4.1666666666666664E-2</v>
      </c>
      <c r="F6" s="3">
        <f t="shared" si="1"/>
        <v>0.33333333333333331</v>
      </c>
      <c r="G6" s="3">
        <v>0.33333333333333331</v>
      </c>
      <c r="H6" s="44">
        <f>F6-G6</f>
        <v>0</v>
      </c>
      <c r="I6" s="48"/>
      <c r="J6" s="51"/>
    </row>
    <row r="7" spans="1:10" ht="16.5" customHeight="1">
      <c r="A7" s="16">
        <v>43377</v>
      </c>
      <c r="B7" s="3">
        <v>0.375</v>
      </c>
      <c r="C7" s="3">
        <v>0.75</v>
      </c>
      <c r="D7" s="11">
        <f t="shared" si="0"/>
        <v>0.375</v>
      </c>
      <c r="E7" s="3">
        <v>4.1666666666666664E-2</v>
      </c>
      <c r="F7" s="3">
        <f t="shared" si="1"/>
        <v>0.33333333333333331</v>
      </c>
      <c r="G7" s="3">
        <v>0.33333333333333331</v>
      </c>
      <c r="H7" s="44">
        <f>F7-G7</f>
        <v>0</v>
      </c>
      <c r="I7" s="48"/>
      <c r="J7" s="51"/>
    </row>
    <row r="8" spans="1:10" ht="16.5" customHeight="1">
      <c r="A8" s="16">
        <v>43378</v>
      </c>
      <c r="B8" s="3">
        <v>0.375</v>
      </c>
      <c r="C8" s="3">
        <v>0.75694444444444453</v>
      </c>
      <c r="D8" s="11">
        <f t="shared" si="0"/>
        <v>0.38194444444444453</v>
      </c>
      <c r="E8" s="3">
        <v>4.1666666666666664E-2</v>
      </c>
      <c r="F8" s="3">
        <f t="shared" si="1"/>
        <v>0.34027777777777785</v>
      </c>
      <c r="G8" s="3">
        <v>0.33333333333333331</v>
      </c>
      <c r="H8" s="44">
        <f>F8-G8</f>
        <v>6.9444444444445308E-3</v>
      </c>
      <c r="I8" s="48"/>
      <c r="J8" s="51"/>
    </row>
    <row r="9" spans="1:10" ht="16.5" customHeight="1">
      <c r="A9" s="53">
        <v>43379</v>
      </c>
      <c r="B9" s="3"/>
      <c r="C9" s="3"/>
      <c r="D9" s="11"/>
      <c r="E9" s="3"/>
      <c r="F9" s="3"/>
      <c r="G9" s="3"/>
      <c r="H9" s="44"/>
      <c r="I9" s="48"/>
      <c r="J9" s="51"/>
    </row>
    <row r="10" spans="1:10" ht="16.5" customHeight="1">
      <c r="A10" s="53">
        <v>43380</v>
      </c>
      <c r="B10" s="3"/>
      <c r="C10" s="3"/>
      <c r="D10" s="11"/>
      <c r="E10" s="3"/>
      <c r="F10" s="3"/>
      <c r="G10" s="3"/>
      <c r="H10" s="44"/>
      <c r="I10" s="48"/>
      <c r="J10" s="51"/>
    </row>
    <row r="11" spans="1:10" ht="16.5" customHeight="1">
      <c r="A11" s="53">
        <v>43381</v>
      </c>
      <c r="B11" s="3"/>
      <c r="C11" s="3"/>
      <c r="D11" s="11"/>
      <c r="E11" s="3"/>
      <c r="F11" s="3"/>
      <c r="G11" s="3"/>
      <c r="H11" s="44"/>
      <c r="I11" s="48"/>
      <c r="J11" s="51"/>
    </row>
    <row r="12" spans="1:10" ht="16.5" customHeight="1">
      <c r="A12" s="16">
        <v>43382</v>
      </c>
      <c r="B12" s="3">
        <v>0.375</v>
      </c>
      <c r="C12" s="3">
        <v>0.76388888888888884</v>
      </c>
      <c r="D12" s="11">
        <f t="shared" ref="D12:D15" si="2">C12-B12</f>
        <v>0.38888888888888884</v>
      </c>
      <c r="E12" s="3">
        <v>4.1666666666666664E-2</v>
      </c>
      <c r="F12" s="3">
        <f t="shared" ref="F12:F15" si="3">D12-E12</f>
        <v>0.34722222222222215</v>
      </c>
      <c r="G12" s="3">
        <v>0.33333333333333331</v>
      </c>
      <c r="H12" s="44">
        <f>F12-G12</f>
        <v>1.388888888888884E-2</v>
      </c>
      <c r="I12" s="48"/>
      <c r="J12" s="51"/>
    </row>
    <row r="13" spans="1:10" ht="16.5" customHeight="1">
      <c r="A13" s="16">
        <v>43383</v>
      </c>
      <c r="B13" s="3">
        <v>0.375</v>
      </c>
      <c r="C13" s="3">
        <v>0.75694444444444453</v>
      </c>
      <c r="D13" s="11">
        <f t="shared" si="2"/>
        <v>0.38194444444444453</v>
      </c>
      <c r="E13" s="3">
        <v>4.1666666666666664E-2</v>
      </c>
      <c r="F13" s="3">
        <f t="shared" si="3"/>
        <v>0.34027777777777785</v>
      </c>
      <c r="G13" s="3">
        <v>0.33333333333333331</v>
      </c>
      <c r="H13" s="44">
        <f>F13-G13</f>
        <v>6.9444444444445308E-3</v>
      </c>
      <c r="I13" s="48"/>
      <c r="J13" s="51"/>
    </row>
    <row r="14" spans="1:10" ht="16.5" customHeight="1">
      <c r="A14" s="16">
        <v>43384</v>
      </c>
      <c r="B14" s="3">
        <v>0.375</v>
      </c>
      <c r="C14" s="3">
        <v>0.75</v>
      </c>
      <c r="D14" s="11">
        <f t="shared" si="2"/>
        <v>0.375</v>
      </c>
      <c r="E14" s="3">
        <v>4.1666666666666664E-2</v>
      </c>
      <c r="F14" s="3">
        <f t="shared" si="3"/>
        <v>0.33333333333333331</v>
      </c>
      <c r="G14" s="3">
        <v>0.33333333333333331</v>
      </c>
      <c r="H14" s="44">
        <f>F14-G14</f>
        <v>0</v>
      </c>
      <c r="I14" s="48"/>
      <c r="J14" s="51"/>
    </row>
    <row r="15" spans="1:10" ht="16.5" customHeight="1">
      <c r="A15" s="16">
        <v>43385</v>
      </c>
      <c r="B15" s="3">
        <v>0.375</v>
      </c>
      <c r="C15" s="3">
        <v>0.75694444444444453</v>
      </c>
      <c r="D15" s="11">
        <f t="shared" si="2"/>
        <v>0.38194444444444453</v>
      </c>
      <c r="E15" s="3">
        <v>4.1666666666666664E-2</v>
      </c>
      <c r="F15" s="3">
        <f t="shared" si="3"/>
        <v>0.34027777777777785</v>
      </c>
      <c r="G15" s="3">
        <v>0.33333333333333331</v>
      </c>
      <c r="H15" s="44">
        <f>F15-G15</f>
        <v>6.9444444444445308E-3</v>
      </c>
      <c r="I15" s="48"/>
      <c r="J15" s="51"/>
    </row>
    <row r="16" spans="1:10" ht="16.5" customHeight="1">
      <c r="A16" s="53">
        <v>43386</v>
      </c>
      <c r="B16" s="3"/>
      <c r="C16" s="3"/>
      <c r="D16" s="11"/>
      <c r="E16" s="3"/>
      <c r="F16" s="3"/>
      <c r="G16" s="3"/>
      <c r="H16" s="44"/>
      <c r="I16" s="48"/>
      <c r="J16" s="51"/>
    </row>
    <row r="17" spans="1:10" ht="16.5" customHeight="1">
      <c r="A17" s="53">
        <v>43387</v>
      </c>
      <c r="B17" s="3"/>
      <c r="C17" s="3"/>
      <c r="D17" s="11"/>
      <c r="E17" s="3"/>
      <c r="F17" s="3"/>
      <c r="G17" s="3"/>
      <c r="H17" s="44"/>
      <c r="I17" s="48"/>
      <c r="J17" s="51"/>
    </row>
    <row r="18" spans="1:10" ht="16.5" customHeight="1">
      <c r="A18" s="16">
        <v>43388</v>
      </c>
      <c r="B18" s="3">
        <v>0.375</v>
      </c>
      <c r="C18" s="3">
        <v>0.75694444444444453</v>
      </c>
      <c r="D18" s="11">
        <f t="shared" ref="D18:D22" si="4">C18-B18</f>
        <v>0.38194444444444453</v>
      </c>
      <c r="E18" s="3">
        <v>4.1666666666666664E-2</v>
      </c>
      <c r="F18" s="3">
        <f t="shared" ref="F18:F22" si="5">D18-E18</f>
        <v>0.34027777777777785</v>
      </c>
      <c r="G18" s="3">
        <v>0.33333333333333331</v>
      </c>
      <c r="H18" s="44">
        <f>F18-G18</f>
        <v>6.9444444444445308E-3</v>
      </c>
      <c r="I18" s="48"/>
      <c r="J18" s="51"/>
    </row>
    <row r="19" spans="1:10" ht="16.5" customHeight="1">
      <c r="A19" s="16">
        <v>43389</v>
      </c>
      <c r="B19" s="3">
        <v>0.375</v>
      </c>
      <c r="C19" s="3">
        <v>0.76388888888888884</v>
      </c>
      <c r="D19" s="11">
        <f t="shared" si="4"/>
        <v>0.38888888888888884</v>
      </c>
      <c r="E19" s="3">
        <v>4.1666666666666664E-2</v>
      </c>
      <c r="F19" s="3">
        <f t="shared" si="5"/>
        <v>0.34722222222222215</v>
      </c>
      <c r="G19" s="3">
        <v>0.33333333333333331</v>
      </c>
      <c r="H19" s="44">
        <f>F19-G19</f>
        <v>1.388888888888884E-2</v>
      </c>
      <c r="I19" s="48"/>
      <c r="J19" s="51"/>
    </row>
    <row r="20" spans="1:10" ht="16.5" customHeight="1">
      <c r="A20" s="16">
        <v>43390</v>
      </c>
      <c r="B20" s="3">
        <v>0.375</v>
      </c>
      <c r="C20" s="3">
        <v>0.75</v>
      </c>
      <c r="D20" s="11">
        <f t="shared" si="4"/>
        <v>0.375</v>
      </c>
      <c r="E20" s="3">
        <v>4.1666666666666664E-2</v>
      </c>
      <c r="F20" s="3">
        <f t="shared" si="5"/>
        <v>0.33333333333333331</v>
      </c>
      <c r="G20" s="3">
        <v>0.33333333333333331</v>
      </c>
      <c r="H20" s="44">
        <f>F20-G20</f>
        <v>0</v>
      </c>
      <c r="I20" s="48"/>
      <c r="J20" s="51"/>
    </row>
    <row r="21" spans="1:10" ht="16.5" customHeight="1">
      <c r="A21" s="16">
        <v>43391</v>
      </c>
      <c r="B21" s="3">
        <v>0.375</v>
      </c>
      <c r="C21" s="3">
        <v>0.75</v>
      </c>
      <c r="D21" s="11">
        <f t="shared" si="4"/>
        <v>0.375</v>
      </c>
      <c r="E21" s="3">
        <v>4.1666666666666664E-2</v>
      </c>
      <c r="F21" s="3">
        <f t="shared" si="5"/>
        <v>0.33333333333333331</v>
      </c>
      <c r="G21" s="3">
        <v>0.33333333333333331</v>
      </c>
      <c r="H21" s="44">
        <f>F21-G21</f>
        <v>0</v>
      </c>
      <c r="I21" s="48"/>
      <c r="J21" s="51"/>
    </row>
    <row r="22" spans="1:10" ht="16.5" customHeight="1">
      <c r="A22" s="16">
        <v>43392</v>
      </c>
      <c r="B22" s="3">
        <v>0.375</v>
      </c>
      <c r="C22" s="3">
        <v>0.75694444444444453</v>
      </c>
      <c r="D22" s="11">
        <f t="shared" si="4"/>
        <v>0.38194444444444453</v>
      </c>
      <c r="E22" s="3">
        <v>4.1666666666666664E-2</v>
      </c>
      <c r="F22" s="3">
        <f t="shared" si="5"/>
        <v>0.34027777777777785</v>
      </c>
      <c r="G22" s="3">
        <v>0.33333333333333331</v>
      </c>
      <c r="H22" s="44">
        <f>F22-G22</f>
        <v>6.9444444444445308E-3</v>
      </c>
      <c r="I22" s="48"/>
      <c r="J22" s="51"/>
    </row>
    <row r="23" spans="1:10" ht="16.5" customHeight="1">
      <c r="A23" s="53">
        <v>43393</v>
      </c>
      <c r="B23" s="3"/>
      <c r="C23" s="3"/>
      <c r="D23" s="11"/>
      <c r="E23" s="3"/>
      <c r="F23" s="3"/>
      <c r="G23" s="3"/>
      <c r="H23" s="44"/>
      <c r="I23" s="48"/>
      <c r="J23" s="51"/>
    </row>
    <row r="24" spans="1:10" ht="16.5" customHeight="1">
      <c r="A24" s="53">
        <v>43394</v>
      </c>
      <c r="B24" s="3"/>
      <c r="C24" s="3"/>
      <c r="D24" s="11"/>
      <c r="E24" s="3"/>
      <c r="F24" s="3"/>
      <c r="G24" s="3"/>
      <c r="H24" s="44"/>
      <c r="I24" s="48"/>
      <c r="J24" s="51"/>
    </row>
    <row r="25" spans="1:10" ht="16.5" customHeight="1">
      <c r="A25" s="16">
        <v>43395</v>
      </c>
      <c r="B25" s="3">
        <v>0.375</v>
      </c>
      <c r="C25" s="3">
        <v>0.75694444444444453</v>
      </c>
      <c r="D25" s="11">
        <f t="shared" ref="D25:D29" si="6">C25-B25</f>
        <v>0.38194444444444453</v>
      </c>
      <c r="E25" s="3">
        <v>4.1666666666666664E-2</v>
      </c>
      <c r="F25" s="3">
        <f t="shared" ref="F25:F29" si="7">D25-E25</f>
        <v>0.34027777777777785</v>
      </c>
      <c r="G25" s="3">
        <v>0.33333333333333331</v>
      </c>
      <c r="H25" s="44">
        <f>F25-G25</f>
        <v>6.9444444444445308E-3</v>
      </c>
      <c r="I25" s="48"/>
      <c r="J25" s="51"/>
    </row>
    <row r="26" spans="1:10" ht="16.5" customHeight="1">
      <c r="A26" s="16">
        <v>43396</v>
      </c>
      <c r="B26" s="3">
        <v>0.375</v>
      </c>
      <c r="C26" s="3">
        <v>0.76388888888888884</v>
      </c>
      <c r="D26" s="11">
        <f t="shared" si="6"/>
        <v>0.38888888888888884</v>
      </c>
      <c r="E26" s="3">
        <v>4.1666666666666664E-2</v>
      </c>
      <c r="F26" s="3">
        <f t="shared" si="7"/>
        <v>0.34722222222222215</v>
      </c>
      <c r="G26" s="3">
        <v>0.33333333333333331</v>
      </c>
      <c r="H26" s="44">
        <f>F26-G26</f>
        <v>1.388888888888884E-2</v>
      </c>
      <c r="I26" s="48"/>
      <c r="J26" s="51"/>
    </row>
    <row r="27" spans="1:10" ht="16.5" customHeight="1">
      <c r="A27" s="16">
        <v>43397</v>
      </c>
      <c r="B27" s="3">
        <v>0.375</v>
      </c>
      <c r="C27" s="3">
        <v>0.79861111111111116</v>
      </c>
      <c r="D27" s="11">
        <f t="shared" si="6"/>
        <v>0.42361111111111116</v>
      </c>
      <c r="E27" s="3">
        <v>4.1666666666666664E-2</v>
      </c>
      <c r="F27" s="3">
        <f t="shared" si="7"/>
        <v>0.38194444444444448</v>
      </c>
      <c r="G27" s="3">
        <v>0.33333333333333331</v>
      </c>
      <c r="H27" s="44">
        <f>F27-G27</f>
        <v>4.861111111111116E-2</v>
      </c>
      <c r="I27" s="48"/>
      <c r="J27" s="51"/>
    </row>
    <row r="28" spans="1:10" ht="16.5" customHeight="1">
      <c r="A28" s="16">
        <v>43398</v>
      </c>
      <c r="B28" s="3">
        <v>0.375</v>
      </c>
      <c r="C28" s="3">
        <v>0.75</v>
      </c>
      <c r="D28" s="11">
        <f t="shared" si="6"/>
        <v>0.375</v>
      </c>
      <c r="E28" s="3">
        <v>4.1666666666666664E-2</v>
      </c>
      <c r="F28" s="3">
        <f t="shared" si="7"/>
        <v>0.33333333333333331</v>
      </c>
      <c r="G28" s="3">
        <v>0.33333333333333331</v>
      </c>
      <c r="H28" s="44">
        <f>F28-G28</f>
        <v>0</v>
      </c>
      <c r="I28" s="48"/>
      <c r="J28" s="51"/>
    </row>
    <row r="29" spans="1:10" ht="16.5" customHeight="1">
      <c r="A29" s="16">
        <v>43399</v>
      </c>
      <c r="B29" s="3">
        <v>0.375</v>
      </c>
      <c r="C29" s="3">
        <v>0.76250000000000007</v>
      </c>
      <c r="D29" s="11">
        <f t="shared" si="6"/>
        <v>0.38750000000000007</v>
      </c>
      <c r="E29" s="3">
        <v>4.1666666666666664E-2</v>
      </c>
      <c r="F29" s="3">
        <f t="shared" si="7"/>
        <v>0.34583333333333338</v>
      </c>
      <c r="G29" s="3">
        <v>0.33333333333333331</v>
      </c>
      <c r="H29" s="44">
        <f>F29-G29</f>
        <v>1.2500000000000067E-2</v>
      </c>
      <c r="I29" s="48"/>
      <c r="J29" s="51"/>
    </row>
    <row r="30" spans="1:10" ht="16.5" customHeight="1">
      <c r="A30" s="53">
        <v>43400</v>
      </c>
      <c r="B30" s="3"/>
      <c r="C30" s="3"/>
      <c r="D30" s="11"/>
      <c r="E30" s="3"/>
      <c r="F30" s="3"/>
      <c r="G30" s="3"/>
      <c r="H30" s="44"/>
      <c r="I30" s="48"/>
      <c r="J30" s="51"/>
    </row>
    <row r="31" spans="1:10" ht="16.5" customHeight="1">
      <c r="A31" s="53">
        <v>43401</v>
      </c>
      <c r="B31" s="3"/>
      <c r="C31" s="3"/>
      <c r="D31" s="11"/>
      <c r="E31" s="3"/>
      <c r="F31" s="3"/>
      <c r="G31" s="3"/>
      <c r="H31" s="44"/>
      <c r="I31" s="48"/>
      <c r="J31" s="51"/>
    </row>
    <row r="32" spans="1:10" ht="16.5" customHeight="1">
      <c r="A32" s="16">
        <v>43402</v>
      </c>
      <c r="B32" s="3">
        <v>0.375</v>
      </c>
      <c r="C32" s="3">
        <v>0.7729166666666667</v>
      </c>
      <c r="D32" s="11">
        <f t="shared" ref="D32:D34" si="8">C32-B32</f>
        <v>0.3979166666666667</v>
      </c>
      <c r="E32" s="3">
        <v>4.1666666666666664E-2</v>
      </c>
      <c r="F32" s="3">
        <f t="shared" ref="F32:F34" si="9">D32-E32</f>
        <v>0.35625000000000001</v>
      </c>
      <c r="G32" s="3">
        <v>0.33333333333333331</v>
      </c>
      <c r="H32" s="44">
        <f>F32-G32</f>
        <v>2.2916666666666696E-2</v>
      </c>
      <c r="I32" s="48"/>
      <c r="J32" s="51"/>
    </row>
    <row r="33" spans="1:22" ht="16.5" customHeight="1">
      <c r="A33" s="16">
        <v>43403</v>
      </c>
      <c r="B33" s="3">
        <v>0.375</v>
      </c>
      <c r="C33" s="3">
        <v>0.9291666666666667</v>
      </c>
      <c r="D33" s="11">
        <f t="shared" si="8"/>
        <v>0.5541666666666667</v>
      </c>
      <c r="E33" s="3">
        <v>4.1666666666666664E-2</v>
      </c>
      <c r="F33" s="3">
        <f t="shared" si="9"/>
        <v>0.51250000000000007</v>
      </c>
      <c r="G33" s="3">
        <v>0.33333333333333331</v>
      </c>
      <c r="H33" s="44">
        <f>F33-G33</f>
        <v>0.17916666666666675</v>
      </c>
      <c r="I33" s="48">
        <v>18</v>
      </c>
      <c r="J33" s="51"/>
    </row>
    <row r="34" spans="1:22" ht="16.5" customHeight="1">
      <c r="A34" s="16">
        <v>43404</v>
      </c>
      <c r="B34" s="3">
        <v>0.375</v>
      </c>
      <c r="C34" s="3">
        <v>0.81874999999999998</v>
      </c>
      <c r="D34" s="11">
        <f t="shared" si="8"/>
        <v>0.44374999999999998</v>
      </c>
      <c r="E34" s="3">
        <v>4.1666666666666664E-2</v>
      </c>
      <c r="F34" s="3">
        <f t="shared" si="9"/>
        <v>0.40208333333333329</v>
      </c>
      <c r="G34" s="3">
        <v>0.33333333333333331</v>
      </c>
      <c r="H34" s="44">
        <f>F34-G34</f>
        <v>6.8749999999999978E-2</v>
      </c>
      <c r="I34" s="48"/>
      <c r="J34" s="51"/>
    </row>
    <row r="35" spans="1:22" ht="16.5" customHeight="1">
      <c r="A35" s="25" t="s">
        <v>4</v>
      </c>
      <c r="D35" s="8"/>
      <c r="H35" s="17"/>
      <c r="I35" s="49"/>
    </row>
    <row r="36" spans="1:22" ht="16.5" customHeight="1">
      <c r="A36" s="25" t="s">
        <v>16</v>
      </c>
      <c r="B36" s="69" t="s">
        <v>0</v>
      </c>
      <c r="C36" s="70"/>
      <c r="D36" s="12">
        <f>SUM(D4:D34)</f>
        <v>8.6868055555555568</v>
      </c>
      <c r="E36" s="12">
        <f t="shared" ref="E36" si="10">SUM(E4:E34)</f>
        <v>0.9166666666666663</v>
      </c>
      <c r="F36" s="12">
        <f>SUM(F4:F34)</f>
        <v>7.7701388888888889</v>
      </c>
      <c r="G36" s="12">
        <f>SUM(G4:G34)</f>
        <v>7.3333333333333304</v>
      </c>
      <c r="H36" s="45">
        <f>SUM(H4:H35)</f>
        <v>0.43680555555555628</v>
      </c>
      <c r="I36" s="50">
        <f>SUM(I4:I35)</f>
        <v>18</v>
      </c>
    </row>
    <row r="37" spans="1:22" ht="16.5" customHeight="1">
      <c r="B37" s="13"/>
      <c r="C37" s="13"/>
      <c r="D37" s="14"/>
      <c r="E37" s="14"/>
      <c r="F37" s="14"/>
      <c r="G37" s="14"/>
      <c r="H37" s="24"/>
      <c r="I37" s="27"/>
    </row>
    <row r="38" spans="1:22" s="33" customFormat="1" ht="16.5" customHeight="1">
      <c r="A38" s="28" t="s">
        <v>40</v>
      </c>
      <c r="B38" s="29" t="s">
        <v>23</v>
      </c>
      <c r="C38" s="29" t="s">
        <v>39</v>
      </c>
      <c r="D38" s="30" t="s">
        <v>24</v>
      </c>
      <c r="E38" s="30" t="s">
        <v>10</v>
      </c>
      <c r="F38" s="30"/>
      <c r="G38" s="30"/>
      <c r="H38" s="31"/>
      <c r="I38" s="32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6.5" customHeight="1">
      <c r="A39" s="19">
        <v>200000</v>
      </c>
      <c r="B39" s="13">
        <v>174</v>
      </c>
      <c r="C39" s="23">
        <f>A39/B39</f>
        <v>1149.4252873563219</v>
      </c>
      <c r="D39" s="24">
        <v>1438</v>
      </c>
      <c r="E39" s="24">
        <v>287</v>
      </c>
      <c r="F39" s="14"/>
      <c r="G39" s="14"/>
      <c r="H39" s="15"/>
      <c r="I39" s="15"/>
    </row>
    <row r="40" spans="1:22" ht="16.5" customHeight="1">
      <c r="B40" s="13"/>
      <c r="C40" s="61" t="s">
        <v>34</v>
      </c>
      <c r="D40" s="62" t="s">
        <v>39</v>
      </c>
      <c r="E40" s="62" t="s">
        <v>36</v>
      </c>
      <c r="F40" s="63" t="s">
        <v>35</v>
      </c>
      <c r="G40" s="14"/>
      <c r="H40" s="15"/>
      <c r="I40" s="15"/>
    </row>
    <row r="41" spans="1:22">
      <c r="B41" s="9" t="s">
        <v>8</v>
      </c>
      <c r="C41" s="46">
        <f>H36</f>
        <v>0.43680555555555628</v>
      </c>
      <c r="D41" s="36">
        <f>D39</f>
        <v>1438</v>
      </c>
      <c r="E41" s="64">
        <f>C41*D41*24</f>
        <v>15075.033333333358</v>
      </c>
      <c r="F41" s="57">
        <f>ROUNDUP(E41,0)</f>
        <v>15076</v>
      </c>
      <c r="G41" s="65" t="s">
        <v>28</v>
      </c>
      <c r="H41" s="66"/>
      <c r="I41" s="66"/>
    </row>
    <row r="42" spans="1:22" ht="14.25" thickBot="1">
      <c r="B42" s="9" t="s">
        <v>10</v>
      </c>
      <c r="C42" s="52">
        <f>I36</f>
        <v>18</v>
      </c>
      <c r="D42" s="36">
        <f>E39</f>
        <v>287</v>
      </c>
      <c r="E42" s="64">
        <f>C42/60*D42</f>
        <v>86.1</v>
      </c>
      <c r="F42" s="56">
        <f>ROUNDUP(E42,0)</f>
        <v>87</v>
      </c>
      <c r="G42" s="67"/>
      <c r="H42" s="67"/>
      <c r="I42" s="67"/>
    </row>
    <row r="43" spans="1:22" ht="14.25" thickBot="1">
      <c r="B43" s="9"/>
      <c r="C43" s="35"/>
      <c r="D43" s="10"/>
      <c r="E43" s="25" t="s">
        <v>31</v>
      </c>
      <c r="F43" s="59">
        <f>SUM(F41:F42)</f>
        <v>15163</v>
      </c>
      <c r="H43" s="34"/>
    </row>
    <row r="44" spans="1:22">
      <c r="B44" s="9"/>
      <c r="C44" s="20"/>
      <c r="D44" s="21"/>
      <c r="E44" s="22"/>
    </row>
    <row r="45" spans="1:22">
      <c r="B45" s="9"/>
      <c r="C45" s="20"/>
      <c r="D45" s="21"/>
      <c r="E45" s="22"/>
    </row>
  </sheetData>
  <mergeCells count="4">
    <mergeCell ref="G41:I42"/>
    <mergeCell ref="C2:J2"/>
    <mergeCell ref="B36:C36"/>
    <mergeCell ref="A1:F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5"/>
  <sheetViews>
    <sheetView view="pageBreakPreview" topLeftCell="A16" zoomScaleNormal="100" zoomScaleSheetLayoutView="100" workbookViewId="0">
      <selection activeCell="A38" sqref="A38"/>
    </sheetView>
  </sheetViews>
  <sheetFormatPr defaultRowHeight="13.5"/>
  <cols>
    <col min="1" max="1" width="15" style="25" customWidth="1"/>
    <col min="2" max="4" width="8.5" style="1" customWidth="1"/>
    <col min="5" max="5" width="8.375" style="25" customWidth="1"/>
    <col min="6" max="7" width="8.375" style="7" customWidth="1"/>
    <col min="8" max="8" width="8.25" style="1" customWidth="1"/>
    <col min="9" max="9" width="8" style="1" customWidth="1"/>
    <col min="10" max="22" width="9" style="41"/>
    <col min="23" max="16384" width="9" style="1"/>
  </cols>
  <sheetData>
    <row r="1" spans="1:10" ht="27.75" customHeight="1">
      <c r="A1" s="71" t="s">
        <v>25</v>
      </c>
      <c r="B1" s="71"/>
      <c r="C1" s="71"/>
      <c r="D1" s="71"/>
      <c r="E1" s="71"/>
      <c r="F1" s="71"/>
      <c r="G1" s="42"/>
      <c r="H1" s="39"/>
      <c r="I1" s="39"/>
    </row>
    <row r="2" spans="1:10" ht="17.25" customHeight="1">
      <c r="C2" s="68" t="s">
        <v>32</v>
      </c>
      <c r="D2" s="68"/>
      <c r="E2" s="68"/>
      <c r="F2" s="68"/>
      <c r="G2" s="68"/>
      <c r="H2" s="68"/>
      <c r="I2" s="68"/>
      <c r="J2" s="68"/>
    </row>
    <row r="3" spans="1:10" ht="23.25" customHeight="1">
      <c r="A3" s="26" t="s">
        <v>1</v>
      </c>
      <c r="B3" s="26" t="s">
        <v>2</v>
      </c>
      <c r="C3" s="26" t="s">
        <v>3</v>
      </c>
      <c r="D3" s="6" t="s">
        <v>7</v>
      </c>
      <c r="E3" s="6" t="s">
        <v>5</v>
      </c>
      <c r="F3" s="6" t="s">
        <v>6</v>
      </c>
      <c r="G3" s="18" t="s">
        <v>27</v>
      </c>
      <c r="H3" s="37" t="s">
        <v>37</v>
      </c>
      <c r="I3" s="38" t="s">
        <v>38</v>
      </c>
      <c r="J3" s="55" t="s">
        <v>29</v>
      </c>
    </row>
    <row r="4" spans="1:10" ht="16.5" customHeight="1">
      <c r="A4" s="16">
        <v>43405</v>
      </c>
      <c r="B4" s="3">
        <v>0.375</v>
      </c>
      <c r="C4" s="3">
        <v>0.77500000000000002</v>
      </c>
      <c r="D4" s="11">
        <f t="shared" ref="D4" si="0">C4-B4</f>
        <v>0.4</v>
      </c>
      <c r="E4" s="3">
        <v>4.1666666666666664E-2</v>
      </c>
      <c r="F4" s="3">
        <f t="shared" ref="F4" si="1">D4-E4</f>
        <v>0.35833333333333334</v>
      </c>
      <c r="G4" s="3">
        <v>0.33333333333333331</v>
      </c>
      <c r="H4" s="44">
        <f>F4-G4</f>
        <v>2.5000000000000022E-2</v>
      </c>
      <c r="I4" s="48"/>
      <c r="J4" s="51"/>
    </row>
    <row r="5" spans="1:10" ht="16.5" customHeight="1">
      <c r="A5" s="16">
        <v>43406</v>
      </c>
      <c r="B5" s="3">
        <v>0.375</v>
      </c>
      <c r="C5" s="3">
        <v>0.93055555555555547</v>
      </c>
      <c r="D5" s="11">
        <f t="shared" ref="D5" si="2">C5-B5</f>
        <v>0.55555555555555547</v>
      </c>
      <c r="E5" s="3">
        <v>4.1666666666666664E-2</v>
      </c>
      <c r="F5" s="3">
        <f t="shared" ref="F5" si="3">D5-E5</f>
        <v>0.51388888888888884</v>
      </c>
      <c r="G5" s="3">
        <v>0.33333333333333331</v>
      </c>
      <c r="H5" s="44">
        <f>F5-G5</f>
        <v>0.18055555555555552</v>
      </c>
      <c r="I5" s="48">
        <v>20</v>
      </c>
      <c r="J5" s="51"/>
    </row>
    <row r="6" spans="1:10" ht="16.5" customHeight="1">
      <c r="A6" s="53">
        <v>43407</v>
      </c>
      <c r="B6" s="3"/>
      <c r="C6" s="3"/>
      <c r="D6" s="11"/>
      <c r="E6" s="3"/>
      <c r="F6" s="3"/>
      <c r="G6" s="3"/>
      <c r="H6" s="44"/>
      <c r="I6" s="48"/>
      <c r="J6" s="51"/>
    </row>
    <row r="7" spans="1:10" ht="16.5" customHeight="1">
      <c r="A7" s="53">
        <v>43408</v>
      </c>
      <c r="B7" s="3"/>
      <c r="C7" s="3"/>
      <c r="D7" s="11"/>
      <c r="E7" s="3"/>
      <c r="F7" s="3"/>
      <c r="G7" s="3"/>
      <c r="H7" s="44"/>
      <c r="I7" s="48"/>
      <c r="J7" s="51"/>
    </row>
    <row r="8" spans="1:10" ht="16.5" customHeight="1">
      <c r="A8" s="16">
        <v>43409</v>
      </c>
      <c r="B8" s="3">
        <v>0.375</v>
      </c>
      <c r="C8" s="3">
        <v>0.75694444444444453</v>
      </c>
      <c r="D8" s="11">
        <f t="shared" ref="D8:D12" si="4">C8-B8</f>
        <v>0.38194444444444453</v>
      </c>
      <c r="E8" s="3">
        <v>4.1666666666666664E-2</v>
      </c>
      <c r="F8" s="3">
        <f t="shared" ref="F8:F12" si="5">D8-E8</f>
        <v>0.34027777777777785</v>
      </c>
      <c r="G8" s="3">
        <v>0.33333333333333331</v>
      </c>
      <c r="H8" s="44">
        <f>F8-G8</f>
        <v>6.9444444444445308E-3</v>
      </c>
      <c r="I8" s="48"/>
      <c r="J8" s="51"/>
    </row>
    <row r="9" spans="1:10" ht="16.5" customHeight="1">
      <c r="A9" s="16">
        <v>43410</v>
      </c>
      <c r="B9" s="3">
        <v>0.375</v>
      </c>
      <c r="C9" s="3">
        <v>0.76388888888888884</v>
      </c>
      <c r="D9" s="11">
        <f t="shared" si="4"/>
        <v>0.38888888888888884</v>
      </c>
      <c r="E9" s="3">
        <v>4.1666666666666664E-2</v>
      </c>
      <c r="F9" s="3">
        <f t="shared" si="5"/>
        <v>0.34722222222222215</v>
      </c>
      <c r="G9" s="3">
        <v>0.33333333333333331</v>
      </c>
      <c r="H9" s="44">
        <f>F9-G9</f>
        <v>1.388888888888884E-2</v>
      </c>
      <c r="I9" s="48"/>
      <c r="J9" s="51"/>
    </row>
    <row r="10" spans="1:10" ht="16.5" customHeight="1">
      <c r="A10" s="16">
        <v>43411</v>
      </c>
      <c r="B10" s="3">
        <v>0.375</v>
      </c>
      <c r="C10" s="3">
        <v>0.75</v>
      </c>
      <c r="D10" s="11">
        <f t="shared" si="4"/>
        <v>0.375</v>
      </c>
      <c r="E10" s="3">
        <v>4.1666666666666664E-2</v>
      </c>
      <c r="F10" s="3">
        <f t="shared" si="5"/>
        <v>0.33333333333333331</v>
      </c>
      <c r="G10" s="3">
        <v>0.33333333333333331</v>
      </c>
      <c r="H10" s="44">
        <f>F10-G10</f>
        <v>0</v>
      </c>
      <c r="I10" s="48"/>
      <c r="J10" s="51"/>
    </row>
    <row r="11" spans="1:10" ht="16.5" customHeight="1">
      <c r="A11" s="16">
        <v>43412</v>
      </c>
      <c r="B11" s="3">
        <v>0.375</v>
      </c>
      <c r="C11" s="3">
        <v>0.77500000000000002</v>
      </c>
      <c r="D11" s="11">
        <f t="shared" si="4"/>
        <v>0.4</v>
      </c>
      <c r="E11" s="3">
        <v>4.1666666666666664E-2</v>
      </c>
      <c r="F11" s="3">
        <f t="shared" si="5"/>
        <v>0.35833333333333334</v>
      </c>
      <c r="G11" s="3">
        <v>0.33333333333333331</v>
      </c>
      <c r="H11" s="44">
        <f>F11-G11</f>
        <v>2.5000000000000022E-2</v>
      </c>
      <c r="I11" s="48"/>
      <c r="J11" s="51"/>
    </row>
    <row r="12" spans="1:10" ht="16.5" customHeight="1">
      <c r="A12" s="16">
        <v>43413</v>
      </c>
      <c r="B12" s="3">
        <v>0.375</v>
      </c>
      <c r="C12" s="3">
        <v>0.75694444444444453</v>
      </c>
      <c r="D12" s="11">
        <f t="shared" si="4"/>
        <v>0.38194444444444453</v>
      </c>
      <c r="E12" s="3">
        <v>4.1666666666666664E-2</v>
      </c>
      <c r="F12" s="3">
        <f t="shared" si="5"/>
        <v>0.34027777777777785</v>
      </c>
      <c r="G12" s="3">
        <v>0.33333333333333331</v>
      </c>
      <c r="H12" s="44">
        <f>F12-G12</f>
        <v>6.9444444444445308E-3</v>
      </c>
      <c r="I12" s="48"/>
      <c r="J12" s="51"/>
    </row>
    <row r="13" spans="1:10" ht="16.5" customHeight="1">
      <c r="A13" s="53">
        <v>43414</v>
      </c>
      <c r="B13" s="3"/>
      <c r="C13" s="3"/>
      <c r="D13" s="11"/>
      <c r="E13" s="3"/>
      <c r="F13" s="3"/>
      <c r="G13" s="3"/>
      <c r="H13" s="44"/>
      <c r="I13" s="48"/>
      <c r="J13" s="51"/>
    </row>
    <row r="14" spans="1:10" ht="16.5" customHeight="1">
      <c r="A14" s="53">
        <v>43415</v>
      </c>
      <c r="B14" s="3"/>
      <c r="C14" s="3"/>
      <c r="D14" s="11"/>
      <c r="E14" s="3"/>
      <c r="F14" s="3"/>
      <c r="G14" s="3"/>
      <c r="H14" s="44"/>
      <c r="I14" s="48"/>
      <c r="J14" s="51"/>
    </row>
    <row r="15" spans="1:10" ht="16.5" customHeight="1">
      <c r="A15" s="16">
        <v>43416</v>
      </c>
      <c r="B15" s="3">
        <v>0.375</v>
      </c>
      <c r="C15" s="3">
        <v>0.75694444444444453</v>
      </c>
      <c r="D15" s="11">
        <f t="shared" ref="D15:D19" si="6">C15-B15</f>
        <v>0.38194444444444453</v>
      </c>
      <c r="E15" s="3">
        <v>4.1666666666666664E-2</v>
      </c>
      <c r="F15" s="3">
        <f t="shared" ref="F15:F19" si="7">D15-E15</f>
        <v>0.34027777777777785</v>
      </c>
      <c r="G15" s="3">
        <v>0.33333333333333331</v>
      </c>
      <c r="H15" s="44">
        <f>F15-G15</f>
        <v>6.9444444444445308E-3</v>
      </c>
      <c r="I15" s="48"/>
      <c r="J15" s="51"/>
    </row>
    <row r="16" spans="1:10" ht="16.5" customHeight="1">
      <c r="A16" s="16">
        <v>43417</v>
      </c>
      <c r="B16" s="3">
        <v>0.375</v>
      </c>
      <c r="C16" s="3">
        <v>0.76388888888888884</v>
      </c>
      <c r="D16" s="11">
        <f t="shared" si="6"/>
        <v>0.38888888888888884</v>
      </c>
      <c r="E16" s="3">
        <v>4.1666666666666664E-2</v>
      </c>
      <c r="F16" s="3">
        <f t="shared" si="7"/>
        <v>0.34722222222222215</v>
      </c>
      <c r="G16" s="3">
        <v>0.33333333333333331</v>
      </c>
      <c r="H16" s="44">
        <f>F16-G16</f>
        <v>1.388888888888884E-2</v>
      </c>
      <c r="I16" s="48"/>
      <c r="J16" s="51"/>
    </row>
    <row r="17" spans="1:10" ht="16.5" customHeight="1">
      <c r="A17" s="16">
        <v>43418</v>
      </c>
      <c r="B17" s="3">
        <v>0.375</v>
      </c>
      <c r="C17" s="3">
        <v>0.79861111111111116</v>
      </c>
      <c r="D17" s="11">
        <f t="shared" si="6"/>
        <v>0.42361111111111116</v>
      </c>
      <c r="E17" s="3">
        <v>4.1666666666666664E-2</v>
      </c>
      <c r="F17" s="3">
        <f t="shared" si="7"/>
        <v>0.38194444444444448</v>
      </c>
      <c r="G17" s="3">
        <v>0.33333333333333331</v>
      </c>
      <c r="H17" s="44">
        <f>F17-G17</f>
        <v>4.861111111111116E-2</v>
      </c>
      <c r="I17" s="48"/>
      <c r="J17" s="51"/>
    </row>
    <row r="18" spans="1:10" ht="16.5" customHeight="1">
      <c r="A18" s="16">
        <v>43419</v>
      </c>
      <c r="B18" s="3">
        <v>0.375</v>
      </c>
      <c r="C18" s="3">
        <v>0.75</v>
      </c>
      <c r="D18" s="11">
        <f t="shared" si="6"/>
        <v>0.375</v>
      </c>
      <c r="E18" s="3">
        <v>4.1666666666666664E-2</v>
      </c>
      <c r="F18" s="3">
        <f t="shared" si="7"/>
        <v>0.33333333333333331</v>
      </c>
      <c r="G18" s="3">
        <v>0.33333333333333331</v>
      </c>
      <c r="H18" s="44">
        <f>F18-G18</f>
        <v>0</v>
      </c>
      <c r="I18" s="48"/>
      <c r="J18" s="51"/>
    </row>
    <row r="19" spans="1:10" ht="16.5" customHeight="1">
      <c r="A19" s="16">
        <v>43420</v>
      </c>
      <c r="B19" s="3">
        <v>0.375</v>
      </c>
      <c r="C19" s="3">
        <v>0.76250000000000007</v>
      </c>
      <c r="D19" s="11">
        <f t="shared" si="6"/>
        <v>0.38750000000000007</v>
      </c>
      <c r="E19" s="3">
        <v>4.1666666666666664E-2</v>
      </c>
      <c r="F19" s="3">
        <f t="shared" si="7"/>
        <v>0.34583333333333338</v>
      </c>
      <c r="G19" s="3">
        <v>0.33333333333333331</v>
      </c>
      <c r="H19" s="44">
        <f>F19-G19</f>
        <v>1.2500000000000067E-2</v>
      </c>
      <c r="I19" s="48"/>
      <c r="J19" s="51"/>
    </row>
    <row r="20" spans="1:10" ht="16.5" customHeight="1">
      <c r="A20" s="53">
        <v>43421</v>
      </c>
      <c r="B20" s="3"/>
      <c r="C20" s="3"/>
      <c r="D20" s="11"/>
      <c r="E20" s="3"/>
      <c r="F20" s="3"/>
      <c r="G20" s="3"/>
      <c r="H20" s="44"/>
      <c r="I20" s="48"/>
      <c r="J20" s="51"/>
    </row>
    <row r="21" spans="1:10" ht="16.5" customHeight="1">
      <c r="A21" s="53">
        <v>43422</v>
      </c>
      <c r="B21" s="3"/>
      <c r="C21" s="3"/>
      <c r="D21" s="11"/>
      <c r="E21" s="3"/>
      <c r="F21" s="3"/>
      <c r="G21" s="3"/>
      <c r="H21" s="44"/>
      <c r="I21" s="48"/>
      <c r="J21" s="51"/>
    </row>
    <row r="22" spans="1:10" ht="16.5" customHeight="1">
      <c r="A22" s="16">
        <v>43423</v>
      </c>
      <c r="B22" s="3">
        <v>0.375</v>
      </c>
      <c r="C22" s="3">
        <v>0.75694444444444453</v>
      </c>
      <c r="D22" s="11">
        <f t="shared" ref="D22:D25" si="8">C22-B22</f>
        <v>0.38194444444444453</v>
      </c>
      <c r="E22" s="3">
        <v>4.1666666666666664E-2</v>
      </c>
      <c r="F22" s="3">
        <f t="shared" ref="F22:F25" si="9">D22-E22</f>
        <v>0.34027777777777785</v>
      </c>
      <c r="G22" s="3">
        <v>0.33333333333333331</v>
      </c>
      <c r="H22" s="44">
        <f>F22-G22</f>
        <v>6.9444444444445308E-3</v>
      </c>
      <c r="I22" s="48"/>
      <c r="J22" s="51"/>
    </row>
    <row r="23" spans="1:10" ht="16.5" customHeight="1">
      <c r="A23" s="16">
        <v>43424</v>
      </c>
      <c r="B23" s="3">
        <v>0.375</v>
      </c>
      <c r="C23" s="3">
        <v>0.76388888888888884</v>
      </c>
      <c r="D23" s="11">
        <f t="shared" si="8"/>
        <v>0.38888888888888884</v>
      </c>
      <c r="E23" s="3">
        <v>4.1666666666666664E-2</v>
      </c>
      <c r="F23" s="3">
        <f t="shared" si="9"/>
        <v>0.34722222222222215</v>
      </c>
      <c r="G23" s="3">
        <v>0.33333333333333331</v>
      </c>
      <c r="H23" s="44">
        <f>F23-G23</f>
        <v>1.388888888888884E-2</v>
      </c>
      <c r="I23" s="48"/>
      <c r="J23" s="51"/>
    </row>
    <row r="24" spans="1:10" ht="16.5" customHeight="1">
      <c r="A24" s="16">
        <v>43425</v>
      </c>
      <c r="B24" s="3">
        <v>0.375</v>
      </c>
      <c r="C24" s="3">
        <v>0.79861111111111116</v>
      </c>
      <c r="D24" s="11">
        <f t="shared" si="8"/>
        <v>0.42361111111111116</v>
      </c>
      <c r="E24" s="3">
        <v>4.1666666666666664E-2</v>
      </c>
      <c r="F24" s="3">
        <f t="shared" si="9"/>
        <v>0.38194444444444448</v>
      </c>
      <c r="G24" s="3">
        <v>0.33333333333333331</v>
      </c>
      <c r="H24" s="44">
        <f>F24-G24</f>
        <v>4.861111111111116E-2</v>
      </c>
      <c r="I24" s="48"/>
      <c r="J24" s="51"/>
    </row>
    <row r="25" spans="1:10" ht="16.5" customHeight="1">
      <c r="A25" s="16">
        <v>43426</v>
      </c>
      <c r="B25" s="3">
        <v>0.375</v>
      </c>
      <c r="C25" s="3">
        <v>0.75</v>
      </c>
      <c r="D25" s="11">
        <f t="shared" si="8"/>
        <v>0.375</v>
      </c>
      <c r="E25" s="3">
        <v>4.1666666666666664E-2</v>
      </c>
      <c r="F25" s="3">
        <f t="shared" si="9"/>
        <v>0.33333333333333331</v>
      </c>
      <c r="G25" s="3">
        <v>0.33333333333333331</v>
      </c>
      <c r="H25" s="44">
        <f>F25-G25</f>
        <v>0</v>
      </c>
      <c r="I25" s="48"/>
      <c r="J25" s="51"/>
    </row>
    <row r="26" spans="1:10" ht="16.5" customHeight="1">
      <c r="A26" s="53">
        <v>43427</v>
      </c>
      <c r="B26" s="3"/>
      <c r="C26" s="3"/>
      <c r="D26" s="11"/>
      <c r="E26" s="3"/>
      <c r="F26" s="3"/>
      <c r="G26" s="3"/>
      <c r="H26" s="44"/>
      <c r="I26" s="48"/>
      <c r="J26" s="51"/>
    </row>
    <row r="27" spans="1:10" ht="16.5" customHeight="1">
      <c r="A27" s="53">
        <v>43428</v>
      </c>
      <c r="B27" s="3"/>
      <c r="C27" s="3"/>
      <c r="D27" s="11"/>
      <c r="E27" s="3"/>
      <c r="F27" s="3"/>
      <c r="G27" s="3"/>
      <c r="H27" s="44"/>
      <c r="I27" s="48"/>
      <c r="J27" s="51"/>
    </row>
    <row r="28" spans="1:10" ht="16.5" customHeight="1">
      <c r="A28" s="53">
        <v>43429</v>
      </c>
      <c r="B28" s="3"/>
      <c r="C28" s="3"/>
      <c r="D28" s="11"/>
      <c r="E28" s="3"/>
      <c r="F28" s="3"/>
      <c r="G28" s="3"/>
      <c r="H28" s="44"/>
      <c r="I28" s="48"/>
      <c r="J28" s="51"/>
    </row>
    <row r="29" spans="1:10" ht="16.5" customHeight="1">
      <c r="A29" s="16">
        <v>43430</v>
      </c>
      <c r="B29" s="3">
        <v>0.375</v>
      </c>
      <c r="C29" s="3">
        <v>0.75694444444444453</v>
      </c>
      <c r="D29" s="11">
        <f t="shared" ref="D29:D33" si="10">C29-B29</f>
        <v>0.38194444444444453</v>
      </c>
      <c r="E29" s="3">
        <v>4.1666666666666664E-2</v>
      </c>
      <c r="F29" s="3">
        <f t="shared" ref="F29:F33" si="11">D29-E29</f>
        <v>0.34027777777777785</v>
      </c>
      <c r="G29" s="3">
        <v>0.33333333333333331</v>
      </c>
      <c r="H29" s="44">
        <f>F29-G29</f>
        <v>6.9444444444445308E-3</v>
      </c>
      <c r="I29" s="48"/>
      <c r="J29" s="51"/>
    </row>
    <row r="30" spans="1:10" ht="16.5" customHeight="1">
      <c r="A30" s="16">
        <v>43431</v>
      </c>
      <c r="B30" s="3">
        <v>0.375</v>
      </c>
      <c r="C30" s="3">
        <v>0.76388888888888884</v>
      </c>
      <c r="D30" s="11">
        <f t="shared" si="10"/>
        <v>0.38888888888888884</v>
      </c>
      <c r="E30" s="3">
        <v>4.1666666666666664E-2</v>
      </c>
      <c r="F30" s="3">
        <f t="shared" si="11"/>
        <v>0.34722222222222215</v>
      </c>
      <c r="G30" s="3">
        <v>0.33333333333333331</v>
      </c>
      <c r="H30" s="44">
        <f>F30-G30</f>
        <v>1.388888888888884E-2</v>
      </c>
      <c r="I30" s="48"/>
      <c r="J30" s="51"/>
    </row>
    <row r="31" spans="1:10" ht="16.5" customHeight="1">
      <c r="A31" s="16">
        <v>43432</v>
      </c>
      <c r="B31" s="3">
        <v>0.375</v>
      </c>
      <c r="C31" s="3">
        <v>0.79861111111111116</v>
      </c>
      <c r="D31" s="11">
        <f t="shared" si="10"/>
        <v>0.42361111111111116</v>
      </c>
      <c r="E31" s="3">
        <v>4.1666666666666664E-2</v>
      </c>
      <c r="F31" s="3">
        <f t="shared" si="11"/>
        <v>0.38194444444444448</v>
      </c>
      <c r="G31" s="3">
        <v>0.33333333333333331</v>
      </c>
      <c r="H31" s="44">
        <f>F31-G31</f>
        <v>4.861111111111116E-2</v>
      </c>
      <c r="I31" s="48"/>
      <c r="J31" s="51"/>
    </row>
    <row r="32" spans="1:10" ht="16.5" customHeight="1">
      <c r="A32" s="16">
        <v>43433</v>
      </c>
      <c r="B32" s="3">
        <v>0.375</v>
      </c>
      <c r="C32" s="3">
        <v>0.75</v>
      </c>
      <c r="D32" s="11">
        <f t="shared" si="10"/>
        <v>0.375</v>
      </c>
      <c r="E32" s="3">
        <v>4.1666666666666664E-2</v>
      </c>
      <c r="F32" s="3">
        <f t="shared" si="11"/>
        <v>0.33333333333333331</v>
      </c>
      <c r="G32" s="3">
        <v>0.33333333333333331</v>
      </c>
      <c r="H32" s="44">
        <f>F32-G32</f>
        <v>0</v>
      </c>
      <c r="I32" s="48"/>
      <c r="J32" s="51"/>
    </row>
    <row r="33" spans="1:22" ht="16.5" customHeight="1">
      <c r="A33" s="16">
        <v>43434</v>
      </c>
      <c r="B33" s="3">
        <v>0.375</v>
      </c>
      <c r="C33" s="3">
        <v>0.7631944444444444</v>
      </c>
      <c r="D33" s="11">
        <f t="shared" si="10"/>
        <v>0.3881944444444444</v>
      </c>
      <c r="E33" s="3">
        <v>4.1666666666666664E-2</v>
      </c>
      <c r="F33" s="3">
        <f t="shared" si="11"/>
        <v>0.34652777777777771</v>
      </c>
      <c r="G33" s="3">
        <v>0.33333333333333331</v>
      </c>
      <c r="H33" s="44">
        <f t="shared" ref="H33" si="12">F33-G33</f>
        <v>1.3194444444444398E-2</v>
      </c>
      <c r="I33" s="48"/>
      <c r="J33" s="51"/>
    </row>
    <row r="34" spans="1:22" ht="16.5" customHeight="1">
      <c r="A34" s="2"/>
      <c r="B34" s="3"/>
      <c r="C34" s="3"/>
      <c r="D34" s="11"/>
      <c r="E34" s="3"/>
      <c r="F34" s="3"/>
      <c r="G34" s="3"/>
      <c r="H34" s="47"/>
      <c r="I34" s="51"/>
      <c r="J34" s="51"/>
    </row>
    <row r="35" spans="1:22" ht="16.5" customHeight="1">
      <c r="A35" s="25" t="s">
        <v>4</v>
      </c>
      <c r="D35" s="8"/>
      <c r="H35" s="17"/>
      <c r="I35" s="49"/>
    </row>
    <row r="36" spans="1:22" ht="16.5" customHeight="1">
      <c r="A36" s="25" t="s">
        <v>17</v>
      </c>
      <c r="B36" s="69" t="s">
        <v>0</v>
      </c>
      <c r="C36" s="70"/>
      <c r="D36" s="12">
        <f>SUM(D4:D34)</f>
        <v>8.3673611111111104</v>
      </c>
      <c r="E36" s="12">
        <f t="shared" ref="E36" si="13">SUM(E4:E34)</f>
        <v>0.87499999999999967</v>
      </c>
      <c r="F36" s="12">
        <f>SUM(F4:F34)</f>
        <v>7.4923611111111104</v>
      </c>
      <c r="G36" s="12">
        <f>SUM(G4:G34)</f>
        <v>6.9999999999999973</v>
      </c>
      <c r="H36" s="45">
        <f>SUM(H4:H35)</f>
        <v>0.49236111111111153</v>
      </c>
      <c r="I36" s="50">
        <f>SUM(I4:I35)</f>
        <v>20</v>
      </c>
    </row>
    <row r="37" spans="1:22" ht="16.5" customHeight="1">
      <c r="B37" s="13"/>
      <c r="C37" s="13"/>
      <c r="D37" s="14"/>
      <c r="E37" s="14"/>
      <c r="F37" s="14"/>
      <c r="G37" s="14"/>
      <c r="H37" s="24"/>
      <c r="I37" s="27"/>
    </row>
    <row r="38" spans="1:22" s="33" customFormat="1" ht="16.5" customHeight="1">
      <c r="A38" s="28" t="s">
        <v>40</v>
      </c>
      <c r="B38" s="29" t="s">
        <v>23</v>
      </c>
      <c r="C38" s="29" t="s">
        <v>39</v>
      </c>
      <c r="D38" s="30" t="s">
        <v>24</v>
      </c>
      <c r="E38" s="30" t="s">
        <v>10</v>
      </c>
      <c r="F38" s="30"/>
      <c r="G38" s="30"/>
      <c r="H38" s="31"/>
      <c r="I38" s="32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6.5" customHeight="1">
      <c r="A39" s="19">
        <v>200000</v>
      </c>
      <c r="B39" s="13">
        <v>174</v>
      </c>
      <c r="C39" s="23">
        <f>A39/B39</f>
        <v>1149.4252873563219</v>
      </c>
      <c r="D39" s="24">
        <v>1438</v>
      </c>
      <c r="E39" s="24">
        <v>287</v>
      </c>
      <c r="F39" s="14"/>
      <c r="G39" s="14"/>
      <c r="H39" s="15"/>
      <c r="I39" s="15"/>
    </row>
    <row r="40" spans="1:22" ht="16.5" customHeight="1">
      <c r="B40" s="13"/>
      <c r="C40" s="61" t="s">
        <v>34</v>
      </c>
      <c r="D40" s="62" t="s">
        <v>39</v>
      </c>
      <c r="E40" s="62" t="s">
        <v>36</v>
      </c>
      <c r="F40" s="63" t="s">
        <v>35</v>
      </c>
      <c r="G40" s="14"/>
      <c r="H40" s="15"/>
      <c r="I40" s="15"/>
    </row>
    <row r="41" spans="1:22">
      <c r="B41" s="9" t="s">
        <v>8</v>
      </c>
      <c r="C41" s="46">
        <f>H36</f>
        <v>0.49236111111111153</v>
      </c>
      <c r="D41" s="36">
        <f>D39</f>
        <v>1438</v>
      </c>
      <c r="E41" s="64">
        <f>C41*D41*24</f>
        <v>16992.36666666668</v>
      </c>
      <c r="F41" s="57">
        <f>ROUNDUP(E41,0)</f>
        <v>16993</v>
      </c>
      <c r="G41" s="65" t="s">
        <v>28</v>
      </c>
      <c r="H41" s="66"/>
      <c r="I41" s="66"/>
    </row>
    <row r="42" spans="1:22" ht="14.25" thickBot="1">
      <c r="B42" s="9" t="s">
        <v>10</v>
      </c>
      <c r="C42" s="52">
        <f>I36</f>
        <v>20</v>
      </c>
      <c r="D42" s="36">
        <f>E39</f>
        <v>287</v>
      </c>
      <c r="E42" s="64">
        <f>C42/60*D42</f>
        <v>95.666666666666657</v>
      </c>
      <c r="F42" s="56">
        <f>ROUNDUP(E42,0)</f>
        <v>96</v>
      </c>
      <c r="G42" s="67"/>
      <c r="H42" s="67"/>
      <c r="I42" s="67"/>
    </row>
    <row r="43" spans="1:22" ht="14.25" thickBot="1">
      <c r="B43" s="9"/>
      <c r="C43" s="35"/>
      <c r="D43" s="10"/>
      <c r="E43" s="25" t="s">
        <v>31</v>
      </c>
      <c r="F43" s="59">
        <f>SUM(F41:F42)</f>
        <v>17089</v>
      </c>
      <c r="H43" s="34"/>
    </row>
    <row r="44" spans="1:22">
      <c r="B44" s="9"/>
      <c r="C44" s="20"/>
      <c r="D44" s="21"/>
      <c r="E44" s="22"/>
    </row>
    <row r="45" spans="1:22">
      <c r="B45" s="9"/>
      <c r="C45" s="20"/>
      <c r="D45" s="21"/>
      <c r="E45" s="22"/>
    </row>
  </sheetData>
  <mergeCells count="4">
    <mergeCell ref="G41:I42"/>
    <mergeCell ref="C2:J2"/>
    <mergeCell ref="B36:C36"/>
    <mergeCell ref="A1:F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5"/>
  <sheetViews>
    <sheetView view="pageBreakPreview" topLeftCell="A28" zoomScaleNormal="100" zoomScaleSheetLayoutView="100" workbookViewId="0">
      <selection activeCell="A38" sqref="A38"/>
    </sheetView>
  </sheetViews>
  <sheetFormatPr defaultRowHeight="13.5"/>
  <cols>
    <col min="1" max="1" width="15" style="25" customWidth="1"/>
    <col min="2" max="4" width="8.5" style="1" customWidth="1"/>
    <col min="5" max="5" width="8.375" style="25" customWidth="1"/>
    <col min="6" max="7" width="8.375" style="7" customWidth="1"/>
    <col min="8" max="8" width="8.25" style="1" customWidth="1"/>
    <col min="9" max="9" width="8" style="1" customWidth="1"/>
    <col min="10" max="22" width="9" style="41"/>
    <col min="23" max="16384" width="9" style="1"/>
  </cols>
  <sheetData>
    <row r="1" spans="1:10" ht="27.75" customHeight="1">
      <c r="A1" s="71" t="s">
        <v>25</v>
      </c>
      <c r="B1" s="71"/>
      <c r="C1" s="71"/>
      <c r="D1" s="71"/>
      <c r="E1" s="71"/>
      <c r="F1" s="71"/>
      <c r="G1" s="42"/>
      <c r="H1" s="39"/>
      <c r="I1" s="39"/>
    </row>
    <row r="2" spans="1:10" ht="17.25" customHeight="1">
      <c r="C2" s="68" t="s">
        <v>32</v>
      </c>
      <c r="D2" s="68"/>
      <c r="E2" s="68"/>
      <c r="F2" s="68"/>
      <c r="G2" s="68"/>
      <c r="H2" s="68"/>
      <c r="I2" s="68"/>
      <c r="J2" s="68"/>
    </row>
    <row r="3" spans="1:10" ht="23.25" customHeight="1">
      <c r="A3" s="26" t="s">
        <v>1</v>
      </c>
      <c r="B3" s="26" t="s">
        <v>2</v>
      </c>
      <c r="C3" s="26" t="s">
        <v>3</v>
      </c>
      <c r="D3" s="6" t="s">
        <v>7</v>
      </c>
      <c r="E3" s="6" t="s">
        <v>5</v>
      </c>
      <c r="F3" s="6" t="s">
        <v>6</v>
      </c>
      <c r="G3" s="18" t="s">
        <v>27</v>
      </c>
      <c r="H3" s="37" t="s">
        <v>37</v>
      </c>
      <c r="I3" s="38" t="s">
        <v>38</v>
      </c>
      <c r="J3" s="55" t="s">
        <v>29</v>
      </c>
    </row>
    <row r="4" spans="1:10" ht="16.5" customHeight="1">
      <c r="A4" s="53">
        <v>43435</v>
      </c>
      <c r="B4" s="3"/>
      <c r="C4" s="3"/>
      <c r="D4" s="11"/>
      <c r="E4" s="3"/>
      <c r="F4" s="3"/>
      <c r="G4" s="3"/>
      <c r="H4" s="44"/>
      <c r="I4" s="48"/>
      <c r="J4" s="51"/>
    </row>
    <row r="5" spans="1:10" ht="16.5" customHeight="1">
      <c r="A5" s="53">
        <v>43436</v>
      </c>
      <c r="B5" s="3"/>
      <c r="C5" s="3"/>
      <c r="D5" s="11"/>
      <c r="E5" s="3"/>
      <c r="F5" s="3"/>
      <c r="G5" s="3"/>
      <c r="H5" s="44"/>
      <c r="I5" s="48"/>
      <c r="J5" s="51"/>
    </row>
    <row r="6" spans="1:10" ht="16.5" customHeight="1">
      <c r="A6" s="16">
        <v>43437</v>
      </c>
      <c r="B6" s="3">
        <v>0.375</v>
      </c>
      <c r="C6" s="3">
        <v>0.77500000000000002</v>
      </c>
      <c r="D6" s="11">
        <f t="shared" ref="D6" si="0">C6-B6</f>
        <v>0.4</v>
      </c>
      <c r="E6" s="3">
        <v>4.1666666666666664E-2</v>
      </c>
      <c r="F6" s="3">
        <f t="shared" ref="F6" si="1">D6-E6</f>
        <v>0.35833333333333334</v>
      </c>
      <c r="G6" s="3">
        <v>0.33333333333333331</v>
      </c>
      <c r="H6" s="44">
        <f>F6-G6</f>
        <v>2.5000000000000022E-2</v>
      </c>
      <c r="I6" s="48"/>
      <c r="J6" s="51"/>
    </row>
    <row r="7" spans="1:10" ht="16.5" customHeight="1">
      <c r="A7" s="16">
        <v>43438</v>
      </c>
      <c r="B7" s="3">
        <v>0.375</v>
      </c>
      <c r="C7" s="3">
        <v>0.76388888888888884</v>
      </c>
      <c r="D7" s="11">
        <f t="shared" ref="D7:D10" si="2">C7-B7</f>
        <v>0.38888888888888884</v>
      </c>
      <c r="E7" s="3">
        <v>4.1666666666666664E-2</v>
      </c>
      <c r="F7" s="3">
        <f t="shared" ref="F7:F10" si="3">D7-E7</f>
        <v>0.34722222222222215</v>
      </c>
      <c r="G7" s="3">
        <v>0.33333333333333331</v>
      </c>
      <c r="H7" s="44">
        <f>F7-G7</f>
        <v>1.388888888888884E-2</v>
      </c>
      <c r="I7" s="48"/>
      <c r="J7" s="51"/>
    </row>
    <row r="8" spans="1:10" ht="16.5" customHeight="1">
      <c r="A8" s="16">
        <v>43439</v>
      </c>
      <c r="B8" s="3">
        <v>0.375</v>
      </c>
      <c r="C8" s="3">
        <v>0.79861111111111116</v>
      </c>
      <c r="D8" s="11">
        <f t="shared" si="2"/>
        <v>0.42361111111111116</v>
      </c>
      <c r="E8" s="3">
        <v>4.1666666666666664E-2</v>
      </c>
      <c r="F8" s="3">
        <f t="shared" si="3"/>
        <v>0.38194444444444448</v>
      </c>
      <c r="G8" s="3">
        <v>0.33333333333333331</v>
      </c>
      <c r="H8" s="44">
        <f>F8-G8</f>
        <v>4.861111111111116E-2</v>
      </c>
      <c r="I8" s="48"/>
      <c r="J8" s="51"/>
    </row>
    <row r="9" spans="1:10" ht="16.5" customHeight="1">
      <c r="A9" s="16">
        <v>43440</v>
      </c>
      <c r="B9" s="3">
        <v>0.375</v>
      </c>
      <c r="C9" s="3">
        <v>0.75</v>
      </c>
      <c r="D9" s="11">
        <f t="shared" si="2"/>
        <v>0.375</v>
      </c>
      <c r="E9" s="3">
        <v>4.1666666666666664E-2</v>
      </c>
      <c r="F9" s="3">
        <f t="shared" si="3"/>
        <v>0.33333333333333331</v>
      </c>
      <c r="G9" s="3">
        <v>0.33333333333333331</v>
      </c>
      <c r="H9" s="44">
        <f>F9-G9</f>
        <v>0</v>
      </c>
      <c r="I9" s="48"/>
      <c r="J9" s="51"/>
    </row>
    <row r="10" spans="1:10" ht="16.5" customHeight="1">
      <c r="A10" s="16">
        <v>43441</v>
      </c>
      <c r="B10" s="3">
        <v>0.375</v>
      </c>
      <c r="C10" s="3">
        <v>0.75</v>
      </c>
      <c r="D10" s="11">
        <f t="shared" si="2"/>
        <v>0.375</v>
      </c>
      <c r="E10" s="3">
        <v>4.1666666666666664E-2</v>
      </c>
      <c r="F10" s="3">
        <f t="shared" si="3"/>
        <v>0.33333333333333331</v>
      </c>
      <c r="G10" s="3">
        <v>0.33333333333333331</v>
      </c>
      <c r="H10" s="44">
        <f>F10-G10</f>
        <v>0</v>
      </c>
      <c r="I10" s="48"/>
      <c r="J10" s="51"/>
    </row>
    <row r="11" spans="1:10" ht="16.5" customHeight="1">
      <c r="A11" s="53">
        <v>43442</v>
      </c>
      <c r="B11" s="3"/>
      <c r="C11" s="3"/>
      <c r="D11" s="11"/>
      <c r="E11" s="3"/>
      <c r="F11" s="3"/>
      <c r="G11" s="3"/>
      <c r="H11" s="44"/>
      <c r="I11" s="48"/>
      <c r="J11" s="51"/>
    </row>
    <row r="12" spans="1:10" ht="16.5" customHeight="1">
      <c r="A12" s="53">
        <v>43443</v>
      </c>
      <c r="B12" s="3"/>
      <c r="C12" s="3"/>
      <c r="D12" s="11"/>
      <c r="E12" s="3"/>
      <c r="F12" s="3"/>
      <c r="G12" s="3"/>
      <c r="H12" s="44"/>
      <c r="I12" s="48"/>
      <c r="J12" s="51"/>
    </row>
    <row r="13" spans="1:10" ht="16.5" customHeight="1">
      <c r="A13" s="16">
        <v>43444</v>
      </c>
      <c r="B13" s="3">
        <v>0.375</v>
      </c>
      <c r="C13" s="3">
        <v>0.75694444444444453</v>
      </c>
      <c r="D13" s="11">
        <f t="shared" ref="D13:D17" si="4">C13-B13</f>
        <v>0.38194444444444453</v>
      </c>
      <c r="E13" s="3">
        <v>4.1666666666666664E-2</v>
      </c>
      <c r="F13" s="3">
        <f t="shared" ref="F13:F17" si="5">D13-E13</f>
        <v>0.34027777777777785</v>
      </c>
      <c r="G13" s="3">
        <v>0.33333333333333331</v>
      </c>
      <c r="H13" s="44">
        <f>F13-G13</f>
        <v>6.9444444444445308E-3</v>
      </c>
      <c r="I13" s="48"/>
      <c r="J13" s="51"/>
    </row>
    <row r="14" spans="1:10" ht="16.5" customHeight="1">
      <c r="A14" s="16">
        <v>43445</v>
      </c>
      <c r="B14" s="3">
        <v>0.375</v>
      </c>
      <c r="C14" s="3">
        <v>0.76388888888888884</v>
      </c>
      <c r="D14" s="11">
        <f t="shared" si="4"/>
        <v>0.38888888888888884</v>
      </c>
      <c r="E14" s="3">
        <v>4.1666666666666664E-2</v>
      </c>
      <c r="F14" s="3">
        <f t="shared" si="5"/>
        <v>0.34722222222222215</v>
      </c>
      <c r="G14" s="3">
        <v>0.33333333333333331</v>
      </c>
      <c r="H14" s="44">
        <f>F14-G14</f>
        <v>1.388888888888884E-2</v>
      </c>
      <c r="I14" s="48"/>
      <c r="J14" s="51"/>
    </row>
    <row r="15" spans="1:10" ht="16.5" customHeight="1">
      <c r="A15" s="16">
        <v>43446</v>
      </c>
      <c r="B15" s="3">
        <v>0.375</v>
      </c>
      <c r="C15" s="3">
        <v>0.79861111111111116</v>
      </c>
      <c r="D15" s="11">
        <f t="shared" si="4"/>
        <v>0.42361111111111116</v>
      </c>
      <c r="E15" s="3">
        <v>4.1666666666666664E-2</v>
      </c>
      <c r="F15" s="3">
        <f t="shared" si="5"/>
        <v>0.38194444444444448</v>
      </c>
      <c r="G15" s="3">
        <v>0.33333333333333331</v>
      </c>
      <c r="H15" s="44">
        <f>F15-G15</f>
        <v>4.861111111111116E-2</v>
      </c>
      <c r="I15" s="48"/>
      <c r="J15" s="51"/>
    </row>
    <row r="16" spans="1:10" ht="16.5" customHeight="1">
      <c r="A16" s="16">
        <v>43447</v>
      </c>
      <c r="B16" s="3">
        <v>0.375</v>
      </c>
      <c r="C16" s="3">
        <v>0.75</v>
      </c>
      <c r="D16" s="11">
        <f t="shared" si="4"/>
        <v>0.375</v>
      </c>
      <c r="E16" s="3">
        <v>4.1666666666666664E-2</v>
      </c>
      <c r="F16" s="3">
        <f t="shared" si="5"/>
        <v>0.33333333333333331</v>
      </c>
      <c r="G16" s="3">
        <v>0.33333333333333331</v>
      </c>
      <c r="H16" s="44">
        <f>F16-G16</f>
        <v>0</v>
      </c>
      <c r="I16" s="48"/>
      <c r="J16" s="51"/>
    </row>
    <row r="17" spans="1:10" ht="16.5" customHeight="1">
      <c r="A17" s="16">
        <v>43448</v>
      </c>
      <c r="B17" s="3">
        <v>0.375</v>
      </c>
      <c r="C17" s="3">
        <v>0.76250000000000007</v>
      </c>
      <c r="D17" s="11">
        <f t="shared" si="4"/>
        <v>0.38750000000000007</v>
      </c>
      <c r="E17" s="3">
        <v>4.1666666666666664E-2</v>
      </c>
      <c r="F17" s="3">
        <f t="shared" si="5"/>
        <v>0.34583333333333338</v>
      </c>
      <c r="G17" s="3">
        <v>0.33333333333333331</v>
      </c>
      <c r="H17" s="44">
        <f>F17-G17</f>
        <v>1.2500000000000067E-2</v>
      </c>
      <c r="I17" s="48"/>
      <c r="J17" s="51"/>
    </row>
    <row r="18" spans="1:10" ht="16.5" customHeight="1">
      <c r="A18" s="53">
        <v>43449</v>
      </c>
      <c r="B18" s="3"/>
      <c r="C18" s="3"/>
      <c r="D18" s="11"/>
      <c r="E18" s="3"/>
      <c r="F18" s="3"/>
      <c r="G18" s="3"/>
      <c r="H18" s="44"/>
      <c r="I18" s="48"/>
      <c r="J18" s="51"/>
    </row>
    <row r="19" spans="1:10" ht="16.5" customHeight="1">
      <c r="A19" s="53">
        <v>43450</v>
      </c>
      <c r="B19" s="3"/>
      <c r="C19" s="3"/>
      <c r="D19" s="11"/>
      <c r="E19" s="3"/>
      <c r="F19" s="3"/>
      <c r="G19" s="3"/>
      <c r="H19" s="44"/>
      <c r="I19" s="48"/>
      <c r="J19" s="51"/>
    </row>
    <row r="20" spans="1:10" ht="16.5" customHeight="1">
      <c r="A20" s="16">
        <v>43451</v>
      </c>
      <c r="B20" s="3">
        <v>0.375</v>
      </c>
      <c r="C20" s="3">
        <v>0.75694444444444453</v>
      </c>
      <c r="D20" s="11">
        <f t="shared" ref="D20:D24" si="6">C20-B20</f>
        <v>0.38194444444444453</v>
      </c>
      <c r="E20" s="3">
        <v>4.1666666666666664E-2</v>
      </c>
      <c r="F20" s="3">
        <f t="shared" ref="F20:F24" si="7">D20-E20</f>
        <v>0.34027777777777785</v>
      </c>
      <c r="G20" s="3">
        <v>0.33333333333333331</v>
      </c>
      <c r="H20" s="44">
        <f>F20-G20</f>
        <v>6.9444444444445308E-3</v>
      </c>
      <c r="I20" s="48"/>
      <c r="J20" s="51"/>
    </row>
    <row r="21" spans="1:10" ht="16.5" customHeight="1">
      <c r="A21" s="16">
        <v>43452</v>
      </c>
      <c r="B21" s="3">
        <v>0.375</v>
      </c>
      <c r="C21" s="3">
        <v>0.76388888888888884</v>
      </c>
      <c r="D21" s="11">
        <f t="shared" si="6"/>
        <v>0.38888888888888884</v>
      </c>
      <c r="E21" s="3">
        <v>4.1666666666666664E-2</v>
      </c>
      <c r="F21" s="3">
        <f t="shared" si="7"/>
        <v>0.34722222222222215</v>
      </c>
      <c r="G21" s="3">
        <v>0.33333333333333331</v>
      </c>
      <c r="H21" s="44">
        <f>F21-G21</f>
        <v>1.388888888888884E-2</v>
      </c>
      <c r="I21" s="48"/>
      <c r="J21" s="51"/>
    </row>
    <row r="22" spans="1:10" ht="16.5" customHeight="1">
      <c r="A22" s="16">
        <v>43453</v>
      </c>
      <c r="B22" s="3">
        <v>0.375</v>
      </c>
      <c r="C22" s="3">
        <v>0.79861111111111116</v>
      </c>
      <c r="D22" s="11">
        <f t="shared" si="6"/>
        <v>0.42361111111111116</v>
      </c>
      <c r="E22" s="3">
        <v>4.1666666666666664E-2</v>
      </c>
      <c r="F22" s="3">
        <f t="shared" si="7"/>
        <v>0.38194444444444448</v>
      </c>
      <c r="G22" s="3">
        <v>0.33333333333333331</v>
      </c>
      <c r="H22" s="44">
        <f>F22-G22</f>
        <v>4.861111111111116E-2</v>
      </c>
      <c r="I22" s="48"/>
      <c r="J22" s="51"/>
    </row>
    <row r="23" spans="1:10" ht="16.5" customHeight="1">
      <c r="A23" s="16">
        <v>43454</v>
      </c>
      <c r="B23" s="3">
        <v>0.375</v>
      </c>
      <c r="C23" s="3">
        <v>0.75</v>
      </c>
      <c r="D23" s="11">
        <f t="shared" si="6"/>
        <v>0.375</v>
      </c>
      <c r="E23" s="3">
        <v>4.1666666666666664E-2</v>
      </c>
      <c r="F23" s="3">
        <f t="shared" si="7"/>
        <v>0.33333333333333331</v>
      </c>
      <c r="G23" s="3">
        <v>0.33333333333333331</v>
      </c>
      <c r="H23" s="44">
        <f>F23-G23</f>
        <v>0</v>
      </c>
      <c r="I23" s="48"/>
      <c r="J23" s="51"/>
    </row>
    <row r="24" spans="1:10" ht="16.5" customHeight="1">
      <c r="A24" s="16">
        <v>43455</v>
      </c>
      <c r="B24" s="3">
        <v>0.375</v>
      </c>
      <c r="C24" s="3">
        <v>0.76250000000000007</v>
      </c>
      <c r="D24" s="11">
        <f t="shared" si="6"/>
        <v>0.38750000000000007</v>
      </c>
      <c r="E24" s="3">
        <v>4.1666666666666664E-2</v>
      </c>
      <c r="F24" s="3">
        <f t="shared" si="7"/>
        <v>0.34583333333333338</v>
      </c>
      <c r="G24" s="3">
        <v>0.33333333333333331</v>
      </c>
      <c r="H24" s="44">
        <f>F24-G24</f>
        <v>1.2500000000000067E-2</v>
      </c>
      <c r="I24" s="48"/>
      <c r="J24" s="51"/>
    </row>
    <row r="25" spans="1:10" ht="16.5" customHeight="1">
      <c r="A25" s="53">
        <v>43456</v>
      </c>
      <c r="B25" s="3"/>
      <c r="C25" s="3"/>
      <c r="D25" s="11"/>
      <c r="E25" s="3"/>
      <c r="F25" s="3"/>
      <c r="G25" s="3"/>
      <c r="H25" s="44"/>
      <c r="I25" s="48"/>
      <c r="J25" s="51"/>
    </row>
    <row r="26" spans="1:10" ht="16.5" customHeight="1">
      <c r="A26" s="53">
        <v>43457</v>
      </c>
      <c r="B26" s="3"/>
      <c r="C26" s="3"/>
      <c r="D26" s="11"/>
      <c r="E26" s="3"/>
      <c r="F26" s="3"/>
      <c r="G26" s="3"/>
      <c r="H26" s="44"/>
      <c r="I26" s="48"/>
      <c r="J26" s="51"/>
    </row>
    <row r="27" spans="1:10" ht="16.5" customHeight="1">
      <c r="A27" s="53">
        <v>43458</v>
      </c>
      <c r="B27" s="3">
        <v>0.375</v>
      </c>
      <c r="C27" s="3">
        <v>0.75694444444444453</v>
      </c>
      <c r="D27" s="11">
        <f t="shared" ref="D27:D31" si="8">C27-B27</f>
        <v>0.38194444444444453</v>
      </c>
      <c r="E27" s="3">
        <v>4.1666666666666664E-2</v>
      </c>
      <c r="F27" s="3">
        <f t="shared" ref="F27:F31" si="9">D27-E27</f>
        <v>0.34027777777777785</v>
      </c>
      <c r="G27" s="3">
        <v>0.33333333333333331</v>
      </c>
      <c r="H27" s="44">
        <f>F27-G27</f>
        <v>6.9444444444445308E-3</v>
      </c>
      <c r="I27" s="48"/>
      <c r="J27" s="51"/>
    </row>
    <row r="28" spans="1:10" ht="16.5" customHeight="1">
      <c r="A28" s="16">
        <v>43459</v>
      </c>
      <c r="B28" s="3">
        <v>0.375</v>
      </c>
      <c r="C28" s="3">
        <v>0.76388888888888884</v>
      </c>
      <c r="D28" s="11">
        <f t="shared" si="8"/>
        <v>0.38888888888888884</v>
      </c>
      <c r="E28" s="3">
        <v>4.1666666666666664E-2</v>
      </c>
      <c r="F28" s="3">
        <f t="shared" si="9"/>
        <v>0.34722222222222215</v>
      </c>
      <c r="G28" s="3">
        <v>0.33333333333333331</v>
      </c>
      <c r="H28" s="44">
        <f>F28-G28</f>
        <v>1.388888888888884E-2</v>
      </c>
      <c r="I28" s="48"/>
      <c r="J28" s="51"/>
    </row>
    <row r="29" spans="1:10" ht="16.5" customHeight="1">
      <c r="A29" s="16">
        <v>43460</v>
      </c>
      <c r="B29" s="3">
        <v>0.375</v>
      </c>
      <c r="C29" s="3">
        <v>0.79861111111111116</v>
      </c>
      <c r="D29" s="11">
        <f t="shared" si="8"/>
        <v>0.42361111111111116</v>
      </c>
      <c r="E29" s="3">
        <v>4.1666666666666664E-2</v>
      </c>
      <c r="F29" s="3">
        <f t="shared" si="9"/>
        <v>0.38194444444444448</v>
      </c>
      <c r="G29" s="3">
        <v>0.33333333333333331</v>
      </c>
      <c r="H29" s="44">
        <f>F29-G29</f>
        <v>4.861111111111116E-2</v>
      </c>
      <c r="I29" s="48"/>
      <c r="J29" s="51"/>
    </row>
    <row r="30" spans="1:10" ht="16.5" customHeight="1">
      <c r="A30" s="16">
        <v>43461</v>
      </c>
      <c r="B30" s="3">
        <v>0.375</v>
      </c>
      <c r="C30" s="3">
        <v>0.9291666666666667</v>
      </c>
      <c r="D30" s="11">
        <f t="shared" si="8"/>
        <v>0.5541666666666667</v>
      </c>
      <c r="E30" s="3">
        <v>4.1666666666666664E-2</v>
      </c>
      <c r="F30" s="3">
        <f t="shared" si="9"/>
        <v>0.51250000000000007</v>
      </c>
      <c r="G30" s="3">
        <v>0.33333333333333331</v>
      </c>
      <c r="H30" s="44">
        <f>F30-G30</f>
        <v>0.17916666666666675</v>
      </c>
      <c r="I30" s="48">
        <v>18</v>
      </c>
      <c r="J30" s="51"/>
    </row>
    <row r="31" spans="1:10" ht="16.5" customHeight="1">
      <c r="A31" s="16">
        <v>43462</v>
      </c>
      <c r="B31" s="3">
        <v>0.375</v>
      </c>
      <c r="C31" s="3">
        <v>0.75</v>
      </c>
      <c r="D31" s="11">
        <f t="shared" si="8"/>
        <v>0.375</v>
      </c>
      <c r="E31" s="3">
        <v>4.1666666666666664E-2</v>
      </c>
      <c r="F31" s="3">
        <f t="shared" si="9"/>
        <v>0.33333333333333331</v>
      </c>
      <c r="G31" s="3">
        <v>0.33333333333333331</v>
      </c>
      <c r="H31" s="44">
        <f>F31-G31</f>
        <v>0</v>
      </c>
      <c r="I31" s="48"/>
      <c r="J31" s="51"/>
    </row>
    <row r="32" spans="1:10" ht="16.5" customHeight="1">
      <c r="A32" s="53">
        <v>43463</v>
      </c>
      <c r="B32" s="3"/>
      <c r="C32" s="3"/>
      <c r="D32" s="11"/>
      <c r="E32" s="3"/>
      <c r="F32" s="3"/>
      <c r="G32" s="3"/>
      <c r="H32" s="44"/>
      <c r="I32" s="48"/>
      <c r="J32" s="51"/>
    </row>
    <row r="33" spans="1:22" ht="16.5" customHeight="1">
      <c r="A33" s="53">
        <v>43464</v>
      </c>
      <c r="B33" s="3"/>
      <c r="C33" s="3"/>
      <c r="D33" s="11"/>
      <c r="E33" s="3"/>
      <c r="F33" s="3"/>
      <c r="G33" s="3"/>
      <c r="H33" s="44"/>
      <c r="I33" s="48"/>
      <c r="J33" s="51"/>
    </row>
    <row r="34" spans="1:22" ht="16.5" customHeight="1">
      <c r="A34" s="16">
        <v>43465</v>
      </c>
      <c r="B34" s="3"/>
      <c r="C34" s="3"/>
      <c r="D34" s="11"/>
      <c r="E34" s="3"/>
      <c r="F34" s="3"/>
      <c r="G34" s="3"/>
      <c r="H34" s="44"/>
      <c r="I34" s="48"/>
      <c r="J34" s="51" t="s">
        <v>30</v>
      </c>
    </row>
    <row r="35" spans="1:22" ht="16.5" customHeight="1">
      <c r="A35" s="25" t="s">
        <v>4</v>
      </c>
      <c r="D35" s="8"/>
      <c r="H35" s="17"/>
      <c r="I35" s="49"/>
    </row>
    <row r="36" spans="1:22" ht="16.5" customHeight="1">
      <c r="A36" s="25" t="s">
        <v>18</v>
      </c>
      <c r="B36" s="69" t="s">
        <v>0</v>
      </c>
      <c r="C36" s="70"/>
      <c r="D36" s="12">
        <f>SUM(D4:D34)</f>
        <v>8</v>
      </c>
      <c r="E36" s="12">
        <f t="shared" ref="E36" si="10">SUM(E4:E34)</f>
        <v>0.83333333333333304</v>
      </c>
      <c r="F36" s="12">
        <f>SUM(F4:F34)</f>
        <v>7.1666666666666661</v>
      </c>
      <c r="G36" s="12">
        <f>SUM(G4:G34)</f>
        <v>6.6666666666666643</v>
      </c>
      <c r="H36" s="45">
        <f>SUM(H4:H35)</f>
        <v>0.50000000000000044</v>
      </c>
      <c r="I36" s="50">
        <f>SUM(I4:I35)</f>
        <v>18</v>
      </c>
    </row>
    <row r="37" spans="1:22" ht="16.5" customHeight="1">
      <c r="B37" s="13"/>
      <c r="C37" s="13"/>
      <c r="D37" s="14"/>
      <c r="E37" s="14"/>
      <c r="F37" s="14"/>
      <c r="G37" s="14"/>
      <c r="H37" s="24"/>
      <c r="I37" s="27"/>
    </row>
    <row r="38" spans="1:22" s="33" customFormat="1" ht="16.5" customHeight="1">
      <c r="A38" s="28" t="s">
        <v>40</v>
      </c>
      <c r="B38" s="29" t="s">
        <v>23</v>
      </c>
      <c r="C38" s="29" t="s">
        <v>39</v>
      </c>
      <c r="D38" s="30" t="s">
        <v>24</v>
      </c>
      <c r="E38" s="30" t="s">
        <v>10</v>
      </c>
      <c r="F38" s="30"/>
      <c r="G38" s="30"/>
      <c r="H38" s="31"/>
      <c r="I38" s="32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ht="16.5" customHeight="1">
      <c r="A39" s="19">
        <v>200000</v>
      </c>
      <c r="B39" s="13">
        <v>174</v>
      </c>
      <c r="C39" s="23">
        <f>A39/B39</f>
        <v>1149.4252873563219</v>
      </c>
      <c r="D39" s="24">
        <v>1438</v>
      </c>
      <c r="E39" s="24">
        <v>287</v>
      </c>
      <c r="F39" s="14"/>
      <c r="G39" s="14"/>
      <c r="H39" s="15"/>
      <c r="I39" s="15"/>
    </row>
    <row r="40" spans="1:22" ht="16.5" customHeight="1">
      <c r="B40" s="13"/>
      <c r="C40" s="61" t="s">
        <v>34</v>
      </c>
      <c r="D40" s="62" t="s">
        <v>39</v>
      </c>
      <c r="E40" s="62" t="s">
        <v>36</v>
      </c>
      <c r="F40" s="63" t="s">
        <v>35</v>
      </c>
      <c r="G40" s="14"/>
      <c r="H40" s="15"/>
      <c r="I40" s="15"/>
    </row>
    <row r="41" spans="1:22">
      <c r="B41" s="9" t="s">
        <v>8</v>
      </c>
      <c r="C41" s="46">
        <f>H36</f>
        <v>0.50000000000000044</v>
      </c>
      <c r="D41" s="36">
        <f>D39</f>
        <v>1438</v>
      </c>
      <c r="E41" s="64">
        <f>C41*D41*24</f>
        <v>17256.000000000015</v>
      </c>
      <c r="F41" s="57">
        <f>ROUNDUP(E41,0)</f>
        <v>17256</v>
      </c>
      <c r="G41" s="65" t="s">
        <v>28</v>
      </c>
      <c r="H41" s="66"/>
      <c r="I41" s="66"/>
    </row>
    <row r="42" spans="1:22" ht="14.25" thickBot="1">
      <c r="B42" s="9" t="s">
        <v>10</v>
      </c>
      <c r="C42" s="52">
        <f>I36</f>
        <v>18</v>
      </c>
      <c r="D42" s="36">
        <f>E39</f>
        <v>287</v>
      </c>
      <c r="E42" s="64">
        <f>C42/60*D42</f>
        <v>86.1</v>
      </c>
      <c r="F42" s="56">
        <f>ROUNDUP(E42,0)</f>
        <v>87</v>
      </c>
      <c r="G42" s="67"/>
      <c r="H42" s="67"/>
      <c r="I42" s="67"/>
    </row>
    <row r="43" spans="1:22" ht="14.25" thickBot="1">
      <c r="B43" s="9"/>
      <c r="C43" s="35"/>
      <c r="D43" s="10"/>
      <c r="E43" s="25" t="s">
        <v>31</v>
      </c>
      <c r="F43" s="59">
        <f>SUM(F41:F42)</f>
        <v>17343</v>
      </c>
      <c r="H43" s="34"/>
    </row>
    <row r="44" spans="1:22">
      <c r="B44" s="9"/>
      <c r="C44" s="20"/>
      <c r="D44" s="21"/>
      <c r="E44" s="22"/>
    </row>
    <row r="45" spans="1:22">
      <c r="B45" s="9"/>
      <c r="C45" s="20"/>
      <c r="D45" s="21"/>
      <c r="E45" s="22"/>
    </row>
  </sheetData>
  <mergeCells count="4">
    <mergeCell ref="G41:I42"/>
    <mergeCell ref="C2:J2"/>
    <mergeCell ref="B36:C36"/>
    <mergeCell ref="A1:F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30.4月</vt:lpstr>
      <vt:lpstr>30.5月</vt:lpstr>
      <vt:lpstr>30.6月</vt:lpstr>
      <vt:lpstr>30.7月</vt:lpstr>
      <vt:lpstr>30.8月</vt:lpstr>
      <vt:lpstr>30.9月</vt:lpstr>
      <vt:lpstr>30.10月</vt:lpstr>
      <vt:lpstr>30.11月</vt:lpstr>
      <vt:lpstr>30.12月</vt:lpstr>
      <vt:lpstr>31.1月</vt:lpstr>
      <vt:lpstr>31.2月</vt:lpstr>
      <vt:lpstr>31.3月</vt:lpstr>
      <vt:lpstr>31.4月</vt:lpstr>
      <vt:lpstr>Sheet6</vt:lpstr>
      <vt:lpstr>'30.10月'!Print_Area</vt:lpstr>
      <vt:lpstr>'30.11月'!Print_Area</vt:lpstr>
      <vt:lpstr>'30.12月'!Print_Area</vt:lpstr>
      <vt:lpstr>'30.4月'!Print_Area</vt:lpstr>
      <vt:lpstr>'30.5月'!Print_Area</vt:lpstr>
      <vt:lpstr>'30.6月'!Print_Area</vt:lpstr>
      <vt:lpstr>'30.7月'!Print_Area</vt:lpstr>
      <vt:lpstr>'30.8月'!Print_Area</vt:lpstr>
      <vt:lpstr>'30.9月'!Print_Area</vt:lpstr>
      <vt:lpstr>'31.1月'!Print_Area</vt:lpstr>
      <vt:lpstr>'31.2月'!Print_Area</vt:lpstr>
      <vt:lpstr>'31.3月'!Print_Area</vt:lpstr>
      <vt:lpstr>'31.4月'!Print_Area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yamagamik</dc:creator>
  <cp:lastModifiedBy>yamagamik</cp:lastModifiedBy>
  <cp:lastPrinted>2018-09-13T01:36:13Z</cp:lastPrinted>
  <dcterms:created xsi:type="dcterms:W3CDTF">2014-06-30T04:56:25Z</dcterms:created>
  <dcterms:modified xsi:type="dcterms:W3CDTF">2018-09-13T01:36:16Z</dcterms:modified>
</cp:coreProperties>
</file>